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cuny907-my.sharepoint.com/personal/claudio_garcialindow63_login_cuny_edu/Documents/"/>
    </mc:Choice>
  </mc:AlternateContent>
  <xr:revisionPtr revIDLastSave="0" documentId="8_{5BB0A4F2-1D79-4A00-9172-4AE5394EEDD9}" xr6:coauthVersionLast="47" xr6:coauthVersionMax="47" xr10:uidLastSave="{00000000-0000-0000-0000-000000000000}"/>
  <bookViews>
    <workbookView xWindow="-120" yWindow="-120" windowWidth="22920" windowHeight="13680" activeTab="2" xr2:uid="{00000000-000D-0000-FFFF-FFFF00000000}"/>
  </bookViews>
  <sheets>
    <sheet name="Directions" sheetId="5" r:id="rId1"/>
    <sheet name="Sample Budget Spreadsheet" sheetId="1" state="hidden" r:id="rId2"/>
    <sheet name="Budget Spreadsheet" sheetId="4" r:id="rId3"/>
    <sheet name="Drop Down Lists" sheetId="2" state="hidden" r:id="rId4"/>
  </sheets>
  <definedNames>
    <definedName name="_xlnm._FilterDatabase" localSheetId="2" hidden="1">'Budget Spreadsheet'!$B$3:$J$19</definedName>
    <definedName name="_xlnm._FilterDatabase" localSheetId="1" hidden="1">'Sample Budget Spreadsheet'!$B$3:$I$11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" l="1"/>
  <c r="I5" i="4"/>
  <c r="H9" i="4"/>
  <c r="I13" i="4"/>
  <c r="H8" i="4"/>
  <c r="H15" i="4"/>
  <c r="H14" i="4"/>
  <c r="I14" i="4" s="1"/>
  <c r="H11" i="4"/>
  <c r="I11" i="4" s="1"/>
  <c r="A38" i="1"/>
  <c r="A37" i="1"/>
  <c r="B11" i="1"/>
  <c r="B19" i="4"/>
  <c r="P6" i="4"/>
  <c r="M14" i="1"/>
  <c r="P5" i="1"/>
  <c r="I4" i="1"/>
  <c r="I5" i="1"/>
  <c r="I6" i="1"/>
  <c r="I7" i="1"/>
  <c r="I8" i="1"/>
  <c r="I9" i="1"/>
  <c r="I10" i="1"/>
  <c r="F11" i="1"/>
  <c r="G11" i="1"/>
  <c r="H11" i="1"/>
  <c r="I18" i="4"/>
  <c r="I17" i="4"/>
  <c r="I16" i="4"/>
  <c r="I15" i="4"/>
  <c r="I12" i="4"/>
  <c r="I10" i="4"/>
  <c r="I7" i="4"/>
  <c r="I6" i="4"/>
  <c r="I4" i="4"/>
  <c r="F19" i="4"/>
  <c r="M15" i="4" l="1"/>
  <c r="H19" i="4"/>
  <c r="I19" i="4" s="1"/>
  <c r="I9" i="4"/>
  <c r="I8" i="4"/>
  <c r="I11" i="1"/>
  <c r="A42" i="4" l="1"/>
  <c r="A43" i="4"/>
</calcChain>
</file>

<file path=xl/sharedStrings.xml><?xml version="1.0" encoding="utf-8"?>
<sst xmlns="http://schemas.openxmlformats.org/spreadsheetml/2006/main" count="244" uniqueCount="96">
  <si>
    <t>Project Number</t>
  </si>
  <si>
    <t xml:space="preserve">Project Name </t>
  </si>
  <si>
    <t>PS Cost</t>
  </si>
  <si>
    <t xml:space="preserve">OTPS Cost </t>
  </si>
  <si>
    <t>Expenditure Category</t>
  </si>
  <si>
    <t>A</t>
  </si>
  <si>
    <t>New PCs</t>
  </si>
  <si>
    <t>H</t>
  </si>
  <si>
    <t>Smart Classroom AV Upgrades</t>
  </si>
  <si>
    <t>K</t>
  </si>
  <si>
    <t>Staffing</t>
  </si>
  <si>
    <t>Routers and Hubs</t>
  </si>
  <si>
    <t>Library Electronic Databases</t>
  </si>
  <si>
    <t xml:space="preserve">Assistive Technology </t>
  </si>
  <si>
    <t>B</t>
  </si>
  <si>
    <t>TOTAL</t>
  </si>
  <si>
    <t>C</t>
  </si>
  <si>
    <t>D</t>
  </si>
  <si>
    <t>E</t>
  </si>
  <si>
    <t>F</t>
  </si>
  <si>
    <t>G</t>
  </si>
  <si>
    <t>I</t>
  </si>
  <si>
    <t>J</t>
  </si>
  <si>
    <t>Wireless Licenses and Support</t>
  </si>
  <si>
    <t>New (N) or Continuing (C) Project</t>
  </si>
  <si>
    <t>Tech Fee Funds Devoted to Project</t>
  </si>
  <si>
    <t>Student Technology Fee Policy - Expenditure Category Key (Numerical to Alpha)</t>
  </si>
  <si>
    <t>1. Implementing or upgrading of instructional computer labs</t>
  </si>
  <si>
    <t>2. Acquiring or upgrading accessible technology</t>
  </si>
  <si>
    <t>3. Implementing or upgrading student-serving computer labs</t>
  </si>
  <si>
    <t>4. Improving and implementing student services</t>
  </si>
  <si>
    <t>5. Faculty development of new or improved courseware</t>
  </si>
  <si>
    <t>7. Personnel for installation and maintenance of computer services</t>
  </si>
  <si>
    <t>8. Upgrading instructional spaces to support technology-assisted learning</t>
  </si>
  <si>
    <t>9. Acquiring technology tools to support college-sponsored student activities</t>
  </si>
  <si>
    <t>10. Expand student access to current and emerging technology</t>
  </si>
  <si>
    <t>11. Purchase of Enterprise Solutions</t>
  </si>
  <si>
    <r>
      <t xml:space="preserve">6. Electronic information </t>
    </r>
    <r>
      <rPr>
        <sz val="11"/>
        <color theme="1"/>
        <rFont val="Calibri"/>
        <family val="2"/>
        <scheme val="minor"/>
      </rPr>
      <t>resources in the library</t>
    </r>
  </si>
  <si>
    <t>PROJECT COUNT BY EXPENDITURE CATEGORY</t>
  </si>
  <si>
    <t>NEW OR CONTINUING PROJECT?</t>
  </si>
  <si>
    <t xml:space="preserve">New  </t>
  </si>
  <si>
    <t>Continuing</t>
  </si>
  <si>
    <t>Who Proposed</t>
  </si>
  <si>
    <t>Student</t>
  </si>
  <si>
    <t xml:space="preserve">Faculty </t>
  </si>
  <si>
    <t>Staff</t>
  </si>
  <si>
    <t>Students, Staff</t>
  </si>
  <si>
    <t>Students, Faculty</t>
  </si>
  <si>
    <t>Faculty, Staff</t>
  </si>
  <si>
    <t>Students, Faculty and Staff</t>
  </si>
  <si>
    <t>IT Steering Committee</t>
  </si>
  <si>
    <t>N</t>
  </si>
  <si>
    <t>Fringe Cost</t>
  </si>
  <si>
    <t>TABLE 1 (TO BE FILLED OUT BY CAMPUS)</t>
  </si>
  <si>
    <t>TABLE 2 - TO BE FILLED OUT BY CAMPUS</t>
  </si>
  <si>
    <t>TABLE 3 - TO BE FILLED OUT BY CAMPUS</t>
  </si>
  <si>
    <t>PROJECT COUNT BY EXPENDITURE CATEGORY (include project count in each category)</t>
  </si>
  <si>
    <t>NEW OR CONTINUING PROJECT?            (include count of New or Continuing projects)</t>
  </si>
  <si>
    <t xml:space="preserve">In order to provide a more detailed and useful overview of your Tech Fee plan, the budget spreadsheet has been revised.  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</si>
  <si>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</rPr>
      <t xml:space="preserve">For ease of use the spreadsheet now contains drop down boxes for the following data items: Expenditure Category, Who Proposed and New/Continuing project. 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</si>
  <si>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</rPr>
      <t>Projects should be categorized according to the following expenditure categories:</t>
    </r>
  </si>
  <si>
    <r>
      <t>A.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Calibri"/>
        <family val="2"/>
        <scheme val="minor"/>
      </rPr>
      <t xml:space="preserve">Implementing or upgrading of instructional computer labs </t>
    </r>
  </si>
  <si>
    <r>
      <t>B.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Calibri"/>
        <family val="2"/>
        <scheme val="minor"/>
      </rPr>
      <t xml:space="preserve">Acquiring or upgrading accessible technology </t>
    </r>
  </si>
  <si>
    <r>
      <t>C.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 xml:space="preserve">Implementing or upgrading student-serving computer labs </t>
    </r>
  </si>
  <si>
    <r>
      <t>D.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Calibri"/>
        <family val="2"/>
        <scheme val="minor"/>
      </rPr>
      <t xml:space="preserve">Improving and implementing student services </t>
    </r>
  </si>
  <si>
    <r>
      <t>E.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 xml:space="preserve">Faculty development of new or improved courseware </t>
    </r>
  </si>
  <si>
    <r>
      <t>F.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 xml:space="preserve">Electronic information resources in the library </t>
    </r>
  </si>
  <si>
    <r>
      <t>G.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Calibri"/>
        <family val="2"/>
        <scheme val="minor"/>
      </rPr>
      <t xml:space="preserve">Personnel for installation and maintenance of computer services </t>
    </r>
  </si>
  <si>
    <r>
      <t>H.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Calibri"/>
        <family val="2"/>
        <scheme val="minor"/>
      </rPr>
      <t xml:space="preserve">Upgrading instructional spaces to support technology-assisted learning </t>
    </r>
  </si>
  <si>
    <r>
      <t>I.</t>
    </r>
    <r>
      <rPr>
        <sz val="7"/>
        <color rgb="FF000000"/>
        <rFont val="Times New Roman"/>
        <family val="1"/>
      </rPr>
      <t xml:space="preserve">         </t>
    </r>
    <r>
      <rPr>
        <sz val="11"/>
        <color rgb="FF000000"/>
        <rFont val="Calibri"/>
        <family val="2"/>
        <scheme val="minor"/>
      </rPr>
      <t xml:space="preserve">Acquiring technology tools to support college-sponsored student activities </t>
    </r>
  </si>
  <si>
    <r>
      <t>J.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 xml:space="preserve">Expand student access to current and emerging technology </t>
    </r>
  </si>
  <si>
    <r>
      <t>K.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  <scheme val="minor"/>
      </rPr>
      <t xml:space="preserve">Purchase of Enterprise Solutions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</si>
  <si>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2"/>
        <color theme="1"/>
        <rFont val="Calibri"/>
        <family val="2"/>
      </rPr>
      <t>You are required to fill out three tables on the budget spreadsheet in full.</t>
    </r>
    <r>
      <rPr>
        <sz val="12"/>
        <color theme="1"/>
        <rFont val="Calibri"/>
        <family val="2"/>
      </rPr>
      <t xml:space="preserve">  The ‘Budget Table’, the ‘Project Count by Expenditure Category’ table and the ‘New or Continuing Project’ table.  All tables that you are required to fill out are highlighted by a yellow stripe across the top.</t>
    </r>
  </si>
  <si>
    <r>
      <t>·</t>
    </r>
    <r>
      <rPr>
        <sz val="7"/>
        <color theme="1"/>
        <rFont val="Times New Roman"/>
        <family val="1"/>
      </rPr>
      <t>      </t>
    </r>
    <r>
      <rPr>
        <sz val="12"/>
        <color theme="1"/>
        <rFont val="Calibri"/>
        <family val="2"/>
        <scheme val="minor"/>
      </rPr>
      <t xml:space="preserve"> Several colleges number their projects in their tech fee plans using a nomenclature that is not a straight count of projects.  For example, some campuses number projects usin</t>
    </r>
    <r>
      <rPr>
        <sz val="12"/>
        <color theme="1"/>
        <rFont val="Calibri"/>
        <family val="2"/>
      </rPr>
      <t>g alpha-numeric nomenclature such as 001-AHD-2021.  This is fine for your internal accounting but for analysis purposes you must provide a straight count of projects on the budget spreadsheet.  If you have, for example, 12 projects then they should be numbered 1-12 on spreadsheet.  </t>
    </r>
  </si>
  <si>
    <t>PLEASE USE THE DROP DOWN MENU FOR 'EXPENDITURE CATEGORY', 'WHO PROPOSED', 'NEW OR CONTINUING PROJECT'</t>
  </si>
  <si>
    <t xml:space="preserve">NOTES: </t>
  </si>
  <si>
    <t>THE TOTAL NUMBER OF PROJECTS IN TABLES 1, 2 AND 3 SHOULD BE THE SAME</t>
  </si>
  <si>
    <t>TABLE 1, COLUMN B 'PROJECT NUMBER' CONTAINS A FORMULA THAT PROVIDES PROJECT COUNT</t>
  </si>
  <si>
    <t>Total Tech Fee Funds Devoted to Project (CIS USE ONLY)</t>
  </si>
  <si>
    <t>CAMPUS NAME 2024-2025 TECH FEE PLAN BUDGET SPREADSHEET (Sample Spreadsheet)</t>
  </si>
  <si>
    <t xml:space="preserve"> </t>
  </si>
  <si>
    <t xml:space="preserve">Campus ADA Worstation </t>
  </si>
  <si>
    <t xml:space="preserve">Technology Enabled Classroom (5 Rooms) </t>
  </si>
  <si>
    <t>Library PC Refresh (100)</t>
  </si>
  <si>
    <t xml:space="preserve">Classroom Lectern Upgrades </t>
  </si>
  <si>
    <t>Library Copier Refresh and Maintenance</t>
  </si>
  <si>
    <t xml:space="preserve">Access Control Lock Installations </t>
  </si>
  <si>
    <t>Library Digital Resources Licensing</t>
  </si>
  <si>
    <t xml:space="preserve">CUNY Strategic Technology Iniciatives </t>
  </si>
  <si>
    <t xml:space="preserve">BlackBoard and BrighSpace Transsition  Support </t>
  </si>
  <si>
    <t>ROA to TL from University-Wide Initiatives:</t>
  </si>
  <si>
    <t xml:space="preserve">York ETI  - Access Point and Linceses </t>
  </si>
  <si>
    <t xml:space="preserve">Misc./Supplies (Paper, Toner &amp; Parts Replacement)  </t>
  </si>
  <si>
    <t xml:space="preserve">TV Studio Support </t>
  </si>
  <si>
    <t>Campus RFPs</t>
  </si>
  <si>
    <t>YORK COLLEGE NAME 2024-2025 TECH FEE PLAN BUDGET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</si>
</sst>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2"/>
      <color theme="1"/>
      <name val="Calibri"/>
      <family val="2"/>
    </font>
    <font>
      <sz val="7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0" fillId="0" borderId="0" xfId="1" applyNumberFormat="1" applyFont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4" fontId="2" fillId="2" borderId="5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164" fontId="2" fillId="2" borderId="5" xfId="1" applyNumberFormat="1" applyFont="1" applyFill="1" applyBorder="1" applyAlignment="1">
      <alignment wrapText="1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/>
    <xf numFmtId="164" fontId="2" fillId="2" borderId="6" xfId="1" applyNumberFormat="1" applyFont="1" applyFill="1" applyBorder="1" applyAlignment="1">
      <alignment wrapText="1"/>
    </xf>
    <xf numFmtId="44" fontId="2" fillId="2" borderId="6" xfId="1" applyFont="1" applyFill="1" applyBorder="1" applyAlignment="1">
      <alignment horizontal="center" vertical="center" wrapText="1"/>
    </xf>
    <xf numFmtId="44" fontId="0" fillId="0" borderId="0" xfId="1" applyFont="1" applyBorder="1" applyAlignment="1">
      <alignment wrapText="1"/>
    </xf>
    <xf numFmtId="164" fontId="0" fillId="0" borderId="0" xfId="1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164" fontId="2" fillId="2" borderId="0" xfId="1" applyNumberFormat="1" applyFont="1" applyFill="1" applyBorder="1" applyAlignment="1">
      <alignment wrapText="1"/>
    </xf>
    <xf numFmtId="164" fontId="0" fillId="3" borderId="0" xfId="1" applyNumberFormat="1" applyFont="1" applyFill="1" applyBorder="1" applyAlignment="1">
      <alignment wrapText="1"/>
    </xf>
    <xf numFmtId="0" fontId="0" fillId="5" borderId="0" xfId="0" applyFill="1"/>
    <xf numFmtId="0" fontId="2" fillId="5" borderId="0" xfId="0" applyFont="1" applyFill="1" applyAlignment="1">
      <alignment vertical="center"/>
    </xf>
    <xf numFmtId="0" fontId="2" fillId="5" borderId="0" xfId="0" applyFont="1" applyFill="1"/>
    <xf numFmtId="0" fontId="0" fillId="5" borderId="0" xfId="0" applyFill="1" applyAlignment="1">
      <alignment wrapText="1"/>
    </xf>
    <xf numFmtId="44" fontId="0" fillId="5" borderId="0" xfId="1" applyFont="1" applyFill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3" borderId="0" xfId="0" applyFill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7"/>
    </xf>
    <xf numFmtId="0" fontId="6" fillId="0" borderId="0" xfId="0" applyFont="1" applyAlignment="1">
      <alignment horizontal="left" vertical="top" wrapText="1" indent="4"/>
    </xf>
    <xf numFmtId="0" fontId="2" fillId="0" borderId="5" xfId="0" applyFont="1" applyBorder="1" applyAlignment="1">
      <alignment horizontal="center" vertical="center"/>
    </xf>
    <xf numFmtId="0" fontId="0" fillId="3" borderId="5" xfId="0" applyFill="1" applyBorder="1"/>
    <xf numFmtId="0" fontId="2" fillId="0" borderId="5" xfId="0" applyFont="1" applyBorder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164" fontId="0" fillId="0" borderId="0" xfId="0" applyNumberFormat="1"/>
    <xf numFmtId="0" fontId="11" fillId="0" borderId="9" xfId="0" applyFont="1" applyBorder="1"/>
    <xf numFmtId="0" fontId="2" fillId="0" borderId="0" xfId="0" applyFont="1" applyAlignment="1">
      <alignment horizontal="center" vertical="center"/>
    </xf>
    <xf numFmtId="165" fontId="0" fillId="0" borderId="0" xfId="0" applyNumberFormat="1"/>
    <xf numFmtId="164" fontId="0" fillId="0" borderId="0" xfId="1" applyNumberFormat="1" applyFont="1"/>
    <xf numFmtId="0" fontId="0" fillId="0" borderId="5" xfId="0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2" fillId="0" borderId="9" xfId="0" applyFont="1" applyBorder="1"/>
    <xf numFmtId="164" fontId="0" fillId="0" borderId="0" xfId="1" applyNumberFormat="1" applyFont="1" applyFill="1" applyBorder="1"/>
    <xf numFmtId="164" fontId="12" fillId="0" borderId="0" xfId="1" applyNumberFormat="1" applyFont="1" applyFill="1" applyBorder="1"/>
    <xf numFmtId="0" fontId="12" fillId="0" borderId="0" xfId="0" applyFont="1"/>
    <xf numFmtId="0" fontId="0" fillId="0" borderId="9" xfId="0" applyBorder="1"/>
    <xf numFmtId="0" fontId="3" fillId="2" borderId="0" xfId="0" applyFont="1" applyFill="1" applyAlignment="1">
      <alignment horizontal="center" wrapText="1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activeCell="A21" sqref="A21"/>
    </sheetView>
  </sheetViews>
  <sheetFormatPr defaultRowHeight="15" x14ac:dyDescent="0.25"/>
  <cols>
    <col min="1" max="1" width="110.85546875" customWidth="1"/>
  </cols>
  <sheetData>
    <row r="1" spans="1:1" ht="15.75" x14ac:dyDescent="0.25">
      <c r="A1" s="29" t="s">
        <v>58</v>
      </c>
    </row>
    <row r="3" spans="1:1" ht="15.75" x14ac:dyDescent="0.25">
      <c r="A3" s="30" t="s">
        <v>72</v>
      </c>
    </row>
    <row r="5" spans="1:1" ht="15.75" x14ac:dyDescent="0.25">
      <c r="A5" s="30" t="s">
        <v>59</v>
      </c>
    </row>
    <row r="7" spans="1:1" ht="15.75" x14ac:dyDescent="0.25">
      <c r="A7" s="30" t="s">
        <v>60</v>
      </c>
    </row>
    <row r="9" spans="1:1" x14ac:dyDescent="0.25">
      <c r="A9" s="31" t="s">
        <v>61</v>
      </c>
    </row>
    <row r="10" spans="1:1" x14ac:dyDescent="0.25">
      <c r="A10" s="31" t="s">
        <v>62</v>
      </c>
    </row>
    <row r="11" spans="1:1" x14ac:dyDescent="0.25">
      <c r="A11" s="31" t="s">
        <v>63</v>
      </c>
    </row>
    <row r="12" spans="1:1" x14ac:dyDescent="0.25">
      <c r="A12" s="31" t="s">
        <v>64</v>
      </c>
    </row>
    <row r="13" spans="1:1" x14ac:dyDescent="0.25">
      <c r="A13" s="31" t="s">
        <v>65</v>
      </c>
    </row>
    <row r="14" spans="1:1" x14ac:dyDescent="0.25">
      <c r="A14" s="31" t="s">
        <v>66</v>
      </c>
    </row>
    <row r="15" spans="1:1" x14ac:dyDescent="0.25">
      <c r="A15" s="31" t="s">
        <v>67</v>
      </c>
    </row>
    <row r="16" spans="1:1" x14ac:dyDescent="0.25">
      <c r="A16" s="31" t="s">
        <v>68</v>
      </c>
    </row>
    <row r="17" spans="1:1" x14ac:dyDescent="0.25">
      <c r="A17" s="31" t="s">
        <v>69</v>
      </c>
    </row>
    <row r="18" spans="1:1" x14ac:dyDescent="0.25">
      <c r="A18" s="31" t="s">
        <v>70</v>
      </c>
    </row>
    <row r="19" spans="1:1" x14ac:dyDescent="0.25">
      <c r="A19" s="31" t="s">
        <v>71</v>
      </c>
    </row>
    <row r="21" spans="1:1" ht="78.75" x14ac:dyDescent="0.25">
      <c r="A21" s="32" t="s">
        <v>73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workbookViewId="0">
      <selection activeCell="E7" sqref="E7"/>
    </sheetView>
  </sheetViews>
  <sheetFormatPr defaultRowHeight="15" x14ac:dyDescent="0.25"/>
  <cols>
    <col min="1" max="1" width="30.140625" customWidth="1"/>
    <col min="2" max="2" width="10.85546875" customWidth="1"/>
    <col min="3" max="3" width="20" customWidth="1"/>
    <col min="4" max="4" width="26.140625" customWidth="1"/>
    <col min="5" max="5" width="29" customWidth="1"/>
    <col min="6" max="7" width="11.42578125" customWidth="1"/>
    <col min="8" max="8" width="16.7109375" customWidth="1"/>
    <col min="9" max="9" width="13.42578125" customWidth="1"/>
    <col min="11" max="11" width="9.140625" customWidth="1"/>
    <col min="12" max="12" width="23.42578125" customWidth="1"/>
    <col min="13" max="13" width="18.140625" customWidth="1"/>
    <col min="15" max="15" width="20.42578125" customWidth="1"/>
    <col min="16" max="16" width="21.5703125" customWidth="1"/>
  </cols>
  <sheetData>
    <row r="1" spans="1:16" ht="21" customHeight="1" x14ac:dyDescent="0.35">
      <c r="A1" s="28"/>
      <c r="B1" s="52" t="s">
        <v>79</v>
      </c>
      <c r="C1" s="52"/>
      <c r="D1" s="52"/>
      <c r="E1" s="52"/>
      <c r="F1" s="52"/>
      <c r="G1" s="52"/>
      <c r="H1" s="52"/>
      <c r="I1" s="52"/>
      <c r="L1" s="55" t="s">
        <v>54</v>
      </c>
      <c r="M1" s="55"/>
      <c r="O1" s="55" t="s">
        <v>55</v>
      </c>
      <c r="P1" s="55"/>
    </row>
    <row r="2" spans="1:16" x14ac:dyDescent="0.25">
      <c r="A2" s="23" t="s">
        <v>53</v>
      </c>
      <c r="B2" s="21"/>
      <c r="C2" s="21"/>
      <c r="D2" s="24"/>
      <c r="E2" s="24"/>
      <c r="F2" s="25"/>
      <c r="G2" s="25"/>
      <c r="H2" s="25"/>
      <c r="I2" s="25"/>
      <c r="L2" s="59" t="s">
        <v>38</v>
      </c>
      <c r="M2" s="60"/>
      <c r="O2" s="53" t="s">
        <v>39</v>
      </c>
      <c r="P2" s="54"/>
    </row>
    <row r="3" spans="1:16" ht="60" x14ac:dyDescent="0.25">
      <c r="A3" s="6" t="s">
        <v>1</v>
      </c>
      <c r="B3" s="6" t="s">
        <v>0</v>
      </c>
      <c r="C3" s="6" t="s">
        <v>4</v>
      </c>
      <c r="D3" s="6" t="s">
        <v>42</v>
      </c>
      <c r="E3" s="6" t="s">
        <v>24</v>
      </c>
      <c r="F3" s="7" t="s">
        <v>2</v>
      </c>
      <c r="G3" s="7" t="s">
        <v>52</v>
      </c>
      <c r="H3" s="7" t="s">
        <v>3</v>
      </c>
      <c r="I3" s="15" t="s">
        <v>25</v>
      </c>
      <c r="L3" s="33" t="s">
        <v>5</v>
      </c>
      <c r="M3" s="26">
        <v>1</v>
      </c>
      <c r="O3" s="27" t="s">
        <v>40</v>
      </c>
      <c r="P3" s="26">
        <v>4</v>
      </c>
    </row>
    <row r="4" spans="1:16" x14ac:dyDescent="0.25">
      <c r="A4" t="s">
        <v>23</v>
      </c>
      <c r="B4" s="2">
        <v>1</v>
      </c>
      <c r="C4" s="5" t="s">
        <v>5</v>
      </c>
      <c r="D4" s="12" t="s">
        <v>43</v>
      </c>
      <c r="E4" s="3" t="s">
        <v>51</v>
      </c>
      <c r="F4" s="4">
        <v>40000</v>
      </c>
      <c r="G4" s="16">
        <v>0</v>
      </c>
      <c r="H4" s="4">
        <v>60000</v>
      </c>
      <c r="I4" s="4">
        <f>SUM(F4:H4)</f>
        <v>100000</v>
      </c>
      <c r="L4" s="33" t="s">
        <v>14</v>
      </c>
      <c r="M4" s="26">
        <v>1</v>
      </c>
      <c r="O4" s="27" t="s">
        <v>41</v>
      </c>
      <c r="P4" s="26">
        <v>3</v>
      </c>
    </row>
    <row r="5" spans="1:16" x14ac:dyDescent="0.25">
      <c r="A5" t="s">
        <v>6</v>
      </c>
      <c r="B5" s="2">
        <v>2</v>
      </c>
      <c r="C5" s="5" t="s">
        <v>7</v>
      </c>
      <c r="D5" s="12" t="s">
        <v>44</v>
      </c>
      <c r="E5" s="3" t="s">
        <v>16</v>
      </c>
      <c r="F5" s="4">
        <v>0</v>
      </c>
      <c r="G5" s="16">
        <v>0</v>
      </c>
      <c r="H5" s="4">
        <v>500000</v>
      </c>
      <c r="I5" s="4">
        <f t="shared" ref="I5:I11" si="0">SUM(F5:H5)</f>
        <v>500000</v>
      </c>
      <c r="L5" s="33" t="s">
        <v>16</v>
      </c>
      <c r="M5" s="26">
        <v>0</v>
      </c>
      <c r="O5" s="33" t="s">
        <v>15</v>
      </c>
      <c r="P5" s="33">
        <f>SUM(P3:P4)</f>
        <v>7</v>
      </c>
    </row>
    <row r="6" spans="1:16" x14ac:dyDescent="0.25">
      <c r="A6" t="s">
        <v>8</v>
      </c>
      <c r="B6" s="2">
        <v>3</v>
      </c>
      <c r="C6" s="5" t="s">
        <v>9</v>
      </c>
      <c r="D6" s="12" t="s">
        <v>46</v>
      </c>
      <c r="E6" s="3" t="s">
        <v>51</v>
      </c>
      <c r="F6" s="4">
        <v>1500</v>
      </c>
      <c r="G6" s="16">
        <v>0</v>
      </c>
      <c r="H6" s="4">
        <v>2500</v>
      </c>
      <c r="I6" s="4">
        <f t="shared" si="0"/>
        <v>4000</v>
      </c>
      <c r="L6" s="33" t="s">
        <v>17</v>
      </c>
      <c r="M6" s="26">
        <v>0</v>
      </c>
    </row>
    <row r="7" spans="1:16" x14ac:dyDescent="0.25">
      <c r="A7" t="s">
        <v>10</v>
      </c>
      <c r="B7" s="2">
        <v>4</v>
      </c>
      <c r="C7" s="5" t="s">
        <v>7</v>
      </c>
      <c r="D7" s="12" t="s">
        <v>45</v>
      </c>
      <c r="E7" s="3" t="s">
        <v>51</v>
      </c>
      <c r="F7" s="4">
        <v>450000</v>
      </c>
      <c r="G7" s="16">
        <v>0</v>
      </c>
      <c r="H7" s="4">
        <v>0</v>
      </c>
      <c r="I7" s="4">
        <f t="shared" si="0"/>
        <v>450000</v>
      </c>
      <c r="L7" s="33" t="s">
        <v>18</v>
      </c>
      <c r="M7" s="26">
        <v>0</v>
      </c>
    </row>
    <row r="8" spans="1:16" x14ac:dyDescent="0.25">
      <c r="A8" t="s">
        <v>11</v>
      </c>
      <c r="B8" s="2">
        <v>5</v>
      </c>
      <c r="C8" s="5" t="s">
        <v>7</v>
      </c>
      <c r="D8" s="12" t="s">
        <v>44</v>
      </c>
      <c r="E8" s="3" t="s">
        <v>51</v>
      </c>
      <c r="F8" s="4">
        <v>1000</v>
      </c>
      <c r="G8" s="16">
        <v>0</v>
      </c>
      <c r="H8" s="4">
        <v>3140</v>
      </c>
      <c r="I8" s="4">
        <f t="shared" si="0"/>
        <v>4140</v>
      </c>
      <c r="L8" s="33" t="s">
        <v>19</v>
      </c>
      <c r="M8" s="26">
        <v>0</v>
      </c>
    </row>
    <row r="9" spans="1:16" x14ac:dyDescent="0.25">
      <c r="A9" t="s">
        <v>12</v>
      </c>
      <c r="B9" s="2">
        <v>6</v>
      </c>
      <c r="C9" s="5" t="s">
        <v>7</v>
      </c>
      <c r="D9" s="12" t="s">
        <v>44</v>
      </c>
      <c r="E9" s="3" t="s">
        <v>16</v>
      </c>
      <c r="F9" s="4">
        <v>0</v>
      </c>
      <c r="G9" s="16">
        <v>0</v>
      </c>
      <c r="H9" s="4">
        <v>9875</v>
      </c>
      <c r="I9" s="4">
        <f t="shared" si="0"/>
        <v>9875</v>
      </c>
      <c r="L9" s="33" t="s">
        <v>20</v>
      </c>
      <c r="M9" s="26">
        <v>0</v>
      </c>
    </row>
    <row r="10" spans="1:16" x14ac:dyDescent="0.25">
      <c r="A10" t="s">
        <v>13</v>
      </c>
      <c r="B10" s="2">
        <v>7</v>
      </c>
      <c r="C10" s="5" t="s">
        <v>14</v>
      </c>
      <c r="D10" s="12" t="s">
        <v>50</v>
      </c>
      <c r="E10" s="3" t="s">
        <v>16</v>
      </c>
      <c r="F10" s="4">
        <v>1000</v>
      </c>
      <c r="G10" s="16">
        <v>0</v>
      </c>
      <c r="H10" s="4">
        <v>9000</v>
      </c>
      <c r="I10" s="4">
        <f t="shared" si="0"/>
        <v>10000</v>
      </c>
      <c r="L10" s="33" t="s">
        <v>7</v>
      </c>
      <c r="M10" s="26">
        <v>3</v>
      </c>
    </row>
    <row r="11" spans="1:16" x14ac:dyDescent="0.25">
      <c r="A11" s="8" t="s">
        <v>15</v>
      </c>
      <c r="B11" s="34">
        <f>COUNT(B4:B10)</f>
        <v>7</v>
      </c>
      <c r="C11" s="8"/>
      <c r="D11" s="8"/>
      <c r="E11" s="8"/>
      <c r="F11" s="9">
        <f>SUM(F4:F10)</f>
        <v>493500</v>
      </c>
      <c r="G11" s="9">
        <f>SUM(G4:G10)</f>
        <v>0</v>
      </c>
      <c r="H11" s="9">
        <f>SUM(H4:H10)</f>
        <v>584515</v>
      </c>
      <c r="I11" s="14">
        <f t="shared" si="0"/>
        <v>1078015</v>
      </c>
      <c r="L11" s="33" t="s">
        <v>21</v>
      </c>
      <c r="M11" s="26">
        <v>0</v>
      </c>
    </row>
    <row r="12" spans="1:16" x14ac:dyDescent="0.25">
      <c r="L12" s="33" t="s">
        <v>22</v>
      </c>
      <c r="M12" s="26">
        <v>0</v>
      </c>
    </row>
    <row r="13" spans="1:16" x14ac:dyDescent="0.25">
      <c r="L13" s="33" t="s">
        <v>9</v>
      </c>
      <c r="M13" s="26">
        <v>2</v>
      </c>
    </row>
    <row r="14" spans="1:16" x14ac:dyDescent="0.25">
      <c r="G14" s="1"/>
      <c r="H14" s="3"/>
      <c r="L14" s="33" t="s">
        <v>15</v>
      </c>
      <c r="M14" s="26">
        <f>SUM(M3:M13)</f>
        <v>7</v>
      </c>
    </row>
    <row r="15" spans="1:16" ht="21" x14ac:dyDescent="0.35">
      <c r="A15" s="36" t="s">
        <v>75</v>
      </c>
      <c r="G15" s="1"/>
      <c r="H15" s="3"/>
    </row>
    <row r="16" spans="1:16" ht="21" x14ac:dyDescent="0.35">
      <c r="A16" s="36" t="s">
        <v>76</v>
      </c>
      <c r="G16" s="1"/>
      <c r="H16" s="3"/>
    </row>
    <row r="17" spans="1:8" ht="21" x14ac:dyDescent="0.35">
      <c r="A17" s="36" t="s">
        <v>77</v>
      </c>
      <c r="G17" s="1"/>
      <c r="H17" s="3"/>
    </row>
    <row r="18" spans="1:8" ht="21" x14ac:dyDescent="0.35">
      <c r="A18" s="36" t="s">
        <v>74</v>
      </c>
      <c r="B18" s="36"/>
      <c r="C18" s="36"/>
      <c r="D18" s="36"/>
      <c r="E18" s="36"/>
      <c r="F18" s="37"/>
      <c r="G18" s="1"/>
      <c r="H18" s="38"/>
    </row>
    <row r="19" spans="1:8" x14ac:dyDescent="0.25">
      <c r="G19" s="1"/>
      <c r="H19" s="3"/>
    </row>
    <row r="20" spans="1:8" x14ac:dyDescent="0.25">
      <c r="G20" s="1"/>
      <c r="H20" s="3"/>
    </row>
    <row r="21" spans="1:8" x14ac:dyDescent="0.25">
      <c r="G21" s="1"/>
      <c r="H21" s="3"/>
    </row>
    <row r="22" spans="1:8" x14ac:dyDescent="0.25">
      <c r="G22" s="1"/>
    </row>
    <row r="23" spans="1:8" x14ac:dyDescent="0.25">
      <c r="A23" s="56" t="s">
        <v>26</v>
      </c>
      <c r="B23" s="57"/>
      <c r="C23" s="57"/>
      <c r="D23" s="57"/>
      <c r="E23" s="58"/>
      <c r="G23" s="1"/>
    </row>
    <row r="24" spans="1:8" x14ac:dyDescent="0.25">
      <c r="A24" s="10" t="s">
        <v>27</v>
      </c>
      <c r="B24" s="10"/>
      <c r="C24" s="10"/>
      <c r="D24" s="10"/>
      <c r="E24" s="11" t="s">
        <v>5</v>
      </c>
      <c r="G24" s="1"/>
    </row>
    <row r="25" spans="1:8" x14ac:dyDescent="0.25">
      <c r="A25" s="10" t="s">
        <v>28</v>
      </c>
      <c r="B25" s="10"/>
      <c r="C25" s="10"/>
      <c r="D25" s="10"/>
      <c r="E25" s="11" t="s">
        <v>14</v>
      </c>
      <c r="G25" s="1"/>
    </row>
    <row r="26" spans="1:8" x14ac:dyDescent="0.25">
      <c r="A26" s="10" t="s">
        <v>29</v>
      </c>
      <c r="B26" s="10"/>
      <c r="C26" s="10"/>
      <c r="D26" s="10"/>
      <c r="E26" s="11" t="s">
        <v>16</v>
      </c>
      <c r="G26" s="1"/>
    </row>
    <row r="27" spans="1:8" x14ac:dyDescent="0.25">
      <c r="A27" s="10" t="s">
        <v>30</v>
      </c>
      <c r="B27" s="10"/>
      <c r="C27" s="10"/>
      <c r="D27" s="10"/>
      <c r="E27" s="11" t="s">
        <v>17</v>
      </c>
    </row>
    <row r="28" spans="1:8" x14ac:dyDescent="0.25">
      <c r="A28" s="10" t="s">
        <v>31</v>
      </c>
      <c r="B28" s="10"/>
      <c r="C28" s="10"/>
      <c r="D28" s="10"/>
      <c r="E28" s="11" t="s">
        <v>18</v>
      </c>
    </row>
    <row r="29" spans="1:8" x14ac:dyDescent="0.25">
      <c r="A29" s="10" t="s">
        <v>37</v>
      </c>
      <c r="B29" s="10"/>
      <c r="C29" s="10"/>
      <c r="D29" s="10"/>
      <c r="E29" s="11" t="s">
        <v>19</v>
      </c>
    </row>
    <row r="30" spans="1:8" x14ac:dyDescent="0.25">
      <c r="A30" s="10" t="s">
        <v>32</v>
      </c>
      <c r="B30" s="10"/>
      <c r="C30" s="10"/>
      <c r="D30" s="10"/>
      <c r="E30" s="11" t="s">
        <v>20</v>
      </c>
    </row>
    <row r="31" spans="1:8" x14ac:dyDescent="0.25">
      <c r="A31" s="10" t="s">
        <v>33</v>
      </c>
      <c r="B31" s="10"/>
      <c r="C31" s="10"/>
      <c r="D31" s="10"/>
      <c r="E31" s="11" t="s">
        <v>7</v>
      </c>
    </row>
    <row r="32" spans="1:8" x14ac:dyDescent="0.25">
      <c r="A32" s="10" t="s">
        <v>34</v>
      </c>
      <c r="B32" s="10"/>
      <c r="C32" s="10"/>
      <c r="D32" s="10"/>
      <c r="E32" s="11" t="s">
        <v>21</v>
      </c>
    </row>
    <row r="33" spans="1:5" x14ac:dyDescent="0.25">
      <c r="A33" s="10" t="s">
        <v>35</v>
      </c>
      <c r="B33" s="10"/>
      <c r="C33" s="10"/>
      <c r="D33" s="10"/>
      <c r="E33" s="11" t="s">
        <v>22</v>
      </c>
    </row>
    <row r="34" spans="1:5" x14ac:dyDescent="0.25">
      <c r="A34" s="10" t="s">
        <v>36</v>
      </c>
      <c r="B34" s="10"/>
      <c r="C34" s="10"/>
      <c r="D34" s="10"/>
      <c r="E34" s="11" t="s">
        <v>9</v>
      </c>
    </row>
    <row r="36" spans="1:5" x14ac:dyDescent="0.25">
      <c r="A36" t="s">
        <v>78</v>
      </c>
    </row>
    <row r="37" spans="1:5" x14ac:dyDescent="0.25">
      <c r="A37" s="39">
        <f>(F11+G11+H11)</f>
        <v>1078015</v>
      </c>
    </row>
    <row r="38" spans="1:5" x14ac:dyDescent="0.25">
      <c r="A38" s="39">
        <f xml:space="preserve"> SUM(I4:I10)</f>
        <v>1078015</v>
      </c>
    </row>
  </sheetData>
  <mergeCells count="6">
    <mergeCell ref="B1:I1"/>
    <mergeCell ref="O2:P2"/>
    <mergeCell ref="L1:M1"/>
    <mergeCell ref="O1:P1"/>
    <mergeCell ref="A23:E23"/>
    <mergeCell ref="L2:M2"/>
  </mergeCell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'Drop Down Lists'!$B$1:$B$9</xm:f>
          </x14:formula1>
          <xm:sqref>D4:D10</xm:sqref>
        </x14:dataValidation>
        <x14:dataValidation type="list" allowBlank="1" showInputMessage="1" showErrorMessage="1" xr:uid="{00000000-0002-0000-0100-000001000000}">
          <x14:formula1>
            <xm:f>'Drop Down Lists'!$A$1:$A$2</xm:f>
          </x14:formula1>
          <xm:sqref>E4:E10</xm:sqref>
        </x14:dataValidation>
        <x14:dataValidation type="list" allowBlank="1" showInputMessage="1" showErrorMessage="1" xr:uid="{00000000-0002-0000-0100-000002000000}">
          <x14:formula1>
            <xm:f>'Drop Down Lists'!$C$1:$C$11</xm:f>
          </x14:formula1>
          <xm:sqref>C4:C10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3"/>
  <sheetViews>
    <sheetView tabSelected="1" zoomScale="130" zoomScaleNormal="130" workbookViewId="0">
      <selection activeCell="G5" sqref="G5"/>
    </sheetView>
  </sheetViews>
  <sheetFormatPr defaultRowHeight="15" x14ac:dyDescent="0.25"/>
  <cols>
    <col min="1" max="1" width="43.5703125" customWidth="1"/>
    <col min="2" max="2" width="10.85546875" customWidth="1"/>
    <col min="3" max="3" width="20" customWidth="1"/>
    <col min="4" max="4" width="26.140625" customWidth="1"/>
    <col min="5" max="5" width="29" customWidth="1"/>
    <col min="6" max="6" width="11.42578125" customWidth="1"/>
    <col min="7" max="7" width="13.5703125" customWidth="1"/>
    <col min="8" max="8" width="16.7109375" customWidth="1"/>
    <col min="9" max="9" width="13.42578125" customWidth="1"/>
    <col min="10" max="10" width="16.7109375" customWidth="1"/>
    <col min="11" max="11" width="6.85546875" customWidth="1"/>
    <col min="12" max="12" width="31" customWidth="1"/>
    <col min="13" max="13" width="23.85546875" customWidth="1"/>
    <col min="15" max="15" width="17.85546875" customWidth="1"/>
    <col min="16" max="16" width="21.5703125" customWidth="1"/>
  </cols>
  <sheetData>
    <row r="1" spans="1:16" ht="21" x14ac:dyDescent="0.35">
      <c r="A1" s="28"/>
      <c r="B1" s="52" t="s">
        <v>95</v>
      </c>
      <c r="C1" s="52"/>
      <c r="D1" s="52"/>
      <c r="E1" s="52"/>
      <c r="F1" s="52"/>
      <c r="G1" s="52"/>
      <c r="H1" s="52"/>
      <c r="I1" s="52"/>
    </row>
    <row r="2" spans="1:16" ht="29.1" customHeight="1" x14ac:dyDescent="0.25">
      <c r="A2" s="22" t="s">
        <v>53</v>
      </c>
      <c r="B2" s="21"/>
      <c r="C2" s="21"/>
      <c r="D2" s="21"/>
      <c r="E2" s="24"/>
      <c r="F2" s="25"/>
      <c r="G2" s="25"/>
      <c r="H2" s="25"/>
      <c r="I2" s="25"/>
      <c r="L2" s="55" t="s">
        <v>54</v>
      </c>
      <c r="M2" s="55"/>
      <c r="O2" s="55" t="s">
        <v>55</v>
      </c>
      <c r="P2" s="55"/>
    </row>
    <row r="3" spans="1:16" ht="60" x14ac:dyDescent="0.25">
      <c r="A3" s="6" t="s">
        <v>1</v>
      </c>
      <c r="B3" s="6" t="s">
        <v>0</v>
      </c>
      <c r="C3" s="6" t="s">
        <v>4</v>
      </c>
      <c r="D3" s="6" t="s">
        <v>42</v>
      </c>
      <c r="E3" s="6" t="s">
        <v>24</v>
      </c>
      <c r="F3" s="7" t="s">
        <v>2</v>
      </c>
      <c r="G3" s="7" t="s">
        <v>52</v>
      </c>
      <c r="H3" s="7" t="s">
        <v>3</v>
      </c>
      <c r="I3" s="7" t="s">
        <v>25</v>
      </c>
      <c r="L3" s="61" t="s">
        <v>56</v>
      </c>
      <c r="M3" s="62"/>
      <c r="O3" s="63" t="s">
        <v>57</v>
      </c>
      <c r="P3" s="64"/>
    </row>
    <row r="4" spans="1:16" x14ac:dyDescent="0.25">
      <c r="A4" t="s">
        <v>89</v>
      </c>
      <c r="B4" s="12">
        <v>1</v>
      </c>
      <c r="C4" s="12" t="s">
        <v>20</v>
      </c>
      <c r="D4" s="12" t="s">
        <v>49</v>
      </c>
      <c r="E4" s="3" t="s">
        <v>51</v>
      </c>
      <c r="F4" s="17">
        <v>172800</v>
      </c>
      <c r="G4" s="17">
        <v>27200.000000000004</v>
      </c>
      <c r="H4" s="43">
        <v>0</v>
      </c>
      <c r="I4" s="17">
        <f t="shared" ref="I4:I16" si="0">SUM(F4:H4)</f>
        <v>200000</v>
      </c>
      <c r="J4" s="42" t="s">
        <v>80</v>
      </c>
      <c r="L4" s="11" t="s">
        <v>5</v>
      </c>
      <c r="M4" s="26">
        <v>0</v>
      </c>
      <c r="O4" s="10" t="s">
        <v>40</v>
      </c>
      <c r="P4" s="10"/>
    </row>
    <row r="5" spans="1:16" x14ac:dyDescent="0.25">
      <c r="A5" t="s">
        <v>93</v>
      </c>
      <c r="B5" s="12">
        <v>2</v>
      </c>
      <c r="C5" s="12" t="s">
        <v>20</v>
      </c>
      <c r="D5" s="12" t="s">
        <v>49</v>
      </c>
      <c r="E5" s="12" t="s">
        <v>51</v>
      </c>
      <c r="F5" s="43">
        <v>57600</v>
      </c>
      <c r="G5" s="43">
        <v>7545.6</v>
      </c>
      <c r="H5" s="43">
        <v>0</v>
      </c>
      <c r="I5" s="17">
        <f t="shared" si="0"/>
        <v>65145.599999999999</v>
      </c>
      <c r="J5" s="42" t="s">
        <v>80</v>
      </c>
      <c r="L5" s="11" t="s">
        <v>14</v>
      </c>
      <c r="M5" s="26">
        <v>0</v>
      </c>
      <c r="O5" s="10" t="s">
        <v>41</v>
      </c>
      <c r="P5" s="10"/>
    </row>
    <row r="6" spans="1:16" x14ac:dyDescent="0.25">
      <c r="A6" t="s">
        <v>90</v>
      </c>
      <c r="B6" s="12">
        <v>3</v>
      </c>
      <c r="C6" s="12" t="s">
        <v>9</v>
      </c>
      <c r="D6" s="12" t="s">
        <v>49</v>
      </c>
      <c r="E6" s="3" t="s">
        <v>16</v>
      </c>
      <c r="F6" s="17"/>
      <c r="G6" s="17"/>
      <c r="H6" s="43">
        <v>350000</v>
      </c>
      <c r="I6" s="17">
        <f t="shared" si="0"/>
        <v>350000</v>
      </c>
      <c r="J6" t="s">
        <v>80</v>
      </c>
      <c r="L6" s="11" t="s">
        <v>16</v>
      </c>
      <c r="M6" s="26">
        <v>0</v>
      </c>
      <c r="O6" s="35" t="s">
        <v>15</v>
      </c>
      <c r="P6" s="35">
        <f>SUM(P4:P5)</f>
        <v>0</v>
      </c>
    </row>
    <row r="7" spans="1:16" x14ac:dyDescent="0.25">
      <c r="A7" s="47" t="s">
        <v>88</v>
      </c>
      <c r="B7" s="12">
        <v>4</v>
      </c>
      <c r="C7" s="12" t="s">
        <v>20</v>
      </c>
      <c r="D7" s="12" t="s">
        <v>49</v>
      </c>
      <c r="E7" s="3" t="s">
        <v>16</v>
      </c>
      <c r="F7" s="17"/>
      <c r="G7" s="17"/>
      <c r="H7" s="48">
        <v>100000</v>
      </c>
      <c r="I7" s="17">
        <f t="shared" si="0"/>
        <v>100000</v>
      </c>
      <c r="L7" s="11" t="s">
        <v>17</v>
      </c>
      <c r="M7" s="26">
        <v>0</v>
      </c>
    </row>
    <row r="8" spans="1:16" x14ac:dyDescent="0.25">
      <c r="A8" s="47" t="s">
        <v>87</v>
      </c>
      <c r="B8" s="12">
        <v>5</v>
      </c>
      <c r="C8" s="12" t="s">
        <v>19</v>
      </c>
      <c r="D8" s="12" t="s">
        <v>49</v>
      </c>
      <c r="E8" s="3" t="s">
        <v>16</v>
      </c>
      <c r="F8" s="17"/>
      <c r="G8" s="17"/>
      <c r="H8" s="49">
        <f>325410+6000</f>
        <v>331410</v>
      </c>
      <c r="I8" s="17">
        <f t="shared" si="0"/>
        <v>331410</v>
      </c>
      <c r="L8" s="11" t="s">
        <v>18</v>
      </c>
      <c r="M8" s="26">
        <v>0</v>
      </c>
    </row>
    <row r="9" spans="1:16" x14ac:dyDescent="0.25">
      <c r="A9" s="50" t="s">
        <v>91</v>
      </c>
      <c r="B9" s="12">
        <v>7</v>
      </c>
      <c r="C9" s="12" t="s">
        <v>7</v>
      </c>
      <c r="D9" s="12" t="s">
        <v>49</v>
      </c>
      <c r="E9" s="3" t="s">
        <v>16</v>
      </c>
      <c r="F9" s="17"/>
      <c r="G9" s="17"/>
      <c r="H9" s="49">
        <f>153889+32075+100000</f>
        <v>285964</v>
      </c>
      <c r="I9" s="17">
        <f t="shared" si="0"/>
        <v>285964</v>
      </c>
      <c r="L9" s="11" t="s">
        <v>19</v>
      </c>
      <c r="M9" s="26">
        <v>0</v>
      </c>
    </row>
    <row r="10" spans="1:16" x14ac:dyDescent="0.25">
      <c r="A10" s="47" t="s">
        <v>81</v>
      </c>
      <c r="B10" s="12">
        <v>8</v>
      </c>
      <c r="C10" s="12" t="s">
        <v>14</v>
      </c>
      <c r="D10" s="12" t="s">
        <v>49</v>
      </c>
      <c r="E10" s="3" t="s">
        <v>16</v>
      </c>
      <c r="F10" s="17"/>
      <c r="G10" s="17"/>
      <c r="H10" s="49">
        <v>35000</v>
      </c>
      <c r="I10" s="17">
        <f t="shared" si="0"/>
        <v>35000</v>
      </c>
      <c r="L10" s="11" t="s">
        <v>20</v>
      </c>
      <c r="M10" s="26">
        <v>0</v>
      </c>
    </row>
    <row r="11" spans="1:16" x14ac:dyDescent="0.25">
      <c r="A11" s="47" t="s">
        <v>82</v>
      </c>
      <c r="B11" s="12">
        <v>9</v>
      </c>
      <c r="C11" s="12" t="s">
        <v>7</v>
      </c>
      <c r="D11" s="12" t="s">
        <v>49</v>
      </c>
      <c r="E11" s="3" t="s">
        <v>16</v>
      </c>
      <c r="F11" s="17"/>
      <c r="G11" s="17"/>
      <c r="H11" s="49">
        <f>18875*5</f>
        <v>94375</v>
      </c>
      <c r="I11" s="17">
        <f t="shared" si="0"/>
        <v>94375</v>
      </c>
      <c r="J11" s="12"/>
      <c r="L11" s="11" t="s">
        <v>7</v>
      </c>
      <c r="M11" s="26">
        <v>0</v>
      </c>
    </row>
    <row r="12" spans="1:16" x14ac:dyDescent="0.25">
      <c r="A12" s="47" t="s">
        <v>83</v>
      </c>
      <c r="B12" s="12">
        <v>10</v>
      </c>
      <c r="C12" s="12" t="s">
        <v>16</v>
      </c>
      <c r="D12" s="12" t="s">
        <v>49</v>
      </c>
      <c r="E12" s="3" t="s">
        <v>51</v>
      </c>
      <c r="F12" s="17"/>
      <c r="G12" s="17"/>
      <c r="H12" s="49">
        <v>79000</v>
      </c>
      <c r="I12" s="17">
        <f t="shared" si="0"/>
        <v>79000</v>
      </c>
      <c r="J12" s="12"/>
      <c r="L12" s="11" t="s">
        <v>21</v>
      </c>
      <c r="M12" s="26">
        <v>0</v>
      </c>
    </row>
    <row r="13" spans="1:16" x14ac:dyDescent="0.25">
      <c r="A13" s="51" t="s">
        <v>92</v>
      </c>
      <c r="B13" s="12">
        <v>11</v>
      </c>
      <c r="C13" s="12" t="s">
        <v>7</v>
      </c>
      <c r="D13" s="12" t="s">
        <v>49</v>
      </c>
      <c r="E13" s="3" t="s">
        <v>16</v>
      </c>
      <c r="F13" s="17"/>
      <c r="G13" s="17"/>
      <c r="H13" s="49">
        <v>32948.639999999999</v>
      </c>
      <c r="I13" s="17">
        <f t="shared" si="0"/>
        <v>32948.639999999999</v>
      </c>
      <c r="L13" s="11" t="s">
        <v>22</v>
      </c>
      <c r="M13" s="26">
        <v>0</v>
      </c>
    </row>
    <row r="14" spans="1:16" x14ac:dyDescent="0.25">
      <c r="A14" s="51" t="s">
        <v>84</v>
      </c>
      <c r="B14" s="12">
        <v>12</v>
      </c>
      <c r="C14" s="12" t="s">
        <v>7</v>
      </c>
      <c r="D14" s="12" t="s">
        <v>49</v>
      </c>
      <c r="E14" s="3" t="s">
        <v>51</v>
      </c>
      <c r="F14" s="17"/>
      <c r="G14" s="17"/>
      <c r="H14" s="49">
        <f>18875*5</f>
        <v>94375</v>
      </c>
      <c r="I14" s="17">
        <f t="shared" si="0"/>
        <v>94375</v>
      </c>
      <c r="L14" s="11" t="s">
        <v>9</v>
      </c>
      <c r="M14" s="44">
        <v>0</v>
      </c>
    </row>
    <row r="15" spans="1:16" x14ac:dyDescent="0.25">
      <c r="A15" s="51" t="s">
        <v>85</v>
      </c>
      <c r="B15" s="12">
        <v>13</v>
      </c>
      <c r="C15" s="12" t="s">
        <v>5</v>
      </c>
      <c r="D15" s="12" t="s">
        <v>49</v>
      </c>
      <c r="E15" s="3" t="s">
        <v>51</v>
      </c>
      <c r="F15" s="17"/>
      <c r="G15" s="17"/>
      <c r="H15" s="49">
        <f>12000+4698</f>
        <v>16698</v>
      </c>
      <c r="I15" s="17">
        <f t="shared" si="0"/>
        <v>16698</v>
      </c>
      <c r="L15" s="33" t="s">
        <v>15</v>
      </c>
      <c r="M15" s="35">
        <f>SUM(M7:M13)</f>
        <v>0</v>
      </c>
    </row>
    <row r="16" spans="1:16" x14ac:dyDescent="0.25">
      <c r="A16" s="51" t="s">
        <v>86</v>
      </c>
      <c r="B16" s="12">
        <v>14</v>
      </c>
      <c r="C16" s="12" t="s">
        <v>5</v>
      </c>
      <c r="D16" s="12" t="s">
        <v>49</v>
      </c>
      <c r="E16" s="3" t="s">
        <v>51</v>
      </c>
      <c r="F16" s="17"/>
      <c r="G16" s="17"/>
      <c r="H16" s="17">
        <v>0</v>
      </c>
      <c r="I16" s="17">
        <f t="shared" si="0"/>
        <v>0</v>
      </c>
      <c r="L16" s="41"/>
    </row>
    <row r="17" spans="1:13" x14ac:dyDescent="0.25">
      <c r="A17" s="40" t="s">
        <v>94</v>
      </c>
      <c r="B17" s="12">
        <v>15</v>
      </c>
      <c r="C17" s="12" t="s">
        <v>5</v>
      </c>
      <c r="D17" s="12" t="s">
        <v>49</v>
      </c>
      <c r="E17" s="3" t="s">
        <v>51</v>
      </c>
      <c r="F17" s="17"/>
      <c r="G17" s="17"/>
      <c r="H17" s="17">
        <v>45000</v>
      </c>
      <c r="I17" s="17">
        <f t="shared" ref="I17:I18" si="1">SUM(F17:H17)</f>
        <v>45000</v>
      </c>
      <c r="J17" s="12"/>
      <c r="L17" s="41"/>
    </row>
    <row r="18" spans="1:13" x14ac:dyDescent="0.25">
      <c r="A18" s="46"/>
      <c r="B18" s="12" t="s">
        <v>80</v>
      </c>
      <c r="C18" s="12"/>
      <c r="D18" s="12"/>
      <c r="E18" s="3"/>
      <c r="F18" s="17"/>
      <c r="G18" s="17"/>
      <c r="H18" s="17"/>
      <c r="I18" s="17">
        <f t="shared" si="1"/>
        <v>0</v>
      </c>
      <c r="J18" s="12"/>
      <c r="L18" s="41"/>
    </row>
    <row r="19" spans="1:13" x14ac:dyDescent="0.25">
      <c r="A19" s="18" t="s">
        <v>15</v>
      </c>
      <c r="B19" s="28">
        <f>COUNT(B4:B18)</f>
        <v>14</v>
      </c>
      <c r="C19" s="18"/>
      <c r="D19" s="18"/>
      <c r="E19" s="18"/>
      <c r="F19" s="19">
        <f>SUM(F4:F18)</f>
        <v>230400</v>
      </c>
      <c r="G19" s="19">
        <f>SUM(G4:G18)</f>
        <v>34745.600000000006</v>
      </c>
      <c r="H19" s="19">
        <f>SUM(H4:H18)</f>
        <v>1464770.64</v>
      </c>
      <c r="I19" s="20">
        <f>SUM(F19:H19)</f>
        <v>1729916.2399999998</v>
      </c>
    </row>
    <row r="20" spans="1:13" x14ac:dyDescent="0.25">
      <c r="M20" s="39"/>
    </row>
    <row r="21" spans="1:13" x14ac:dyDescent="0.25">
      <c r="G21" t="s">
        <v>80</v>
      </c>
    </row>
    <row r="22" spans="1:13" ht="21" x14ac:dyDescent="0.35">
      <c r="A22" s="36" t="s">
        <v>75</v>
      </c>
      <c r="G22" s="45"/>
      <c r="H22" s="3"/>
    </row>
    <row r="23" spans="1:13" ht="21" x14ac:dyDescent="0.35">
      <c r="A23" s="36" t="s">
        <v>76</v>
      </c>
      <c r="G23" s="1"/>
      <c r="H23" s="3"/>
    </row>
    <row r="24" spans="1:13" ht="21" x14ac:dyDescent="0.35">
      <c r="A24" s="36" t="s">
        <v>77</v>
      </c>
      <c r="G24" s="1"/>
      <c r="H24" s="3"/>
    </row>
    <row r="25" spans="1:13" ht="21" x14ac:dyDescent="0.35">
      <c r="A25" s="36" t="s">
        <v>74</v>
      </c>
      <c r="B25" s="36"/>
      <c r="C25" s="36"/>
      <c r="D25" s="36"/>
      <c r="E25" s="36"/>
      <c r="F25" s="37"/>
      <c r="G25" s="1"/>
      <c r="H25" s="38"/>
    </row>
    <row r="26" spans="1:13" x14ac:dyDescent="0.25">
      <c r="G26" s="1"/>
      <c r="H26" s="3"/>
    </row>
    <row r="27" spans="1:13" x14ac:dyDescent="0.25">
      <c r="G27" s="1"/>
    </row>
    <row r="28" spans="1:13" x14ac:dyDescent="0.25">
      <c r="A28" s="56" t="s">
        <v>26</v>
      </c>
      <c r="B28" s="57"/>
      <c r="C28" s="57"/>
      <c r="D28" s="57"/>
      <c r="E28" s="58"/>
      <c r="G28" s="1"/>
    </row>
    <row r="29" spans="1:13" x14ac:dyDescent="0.25">
      <c r="A29" s="10" t="s">
        <v>27</v>
      </c>
      <c r="B29" s="10"/>
      <c r="C29" s="10"/>
      <c r="D29" s="10"/>
      <c r="E29" s="11" t="s">
        <v>5</v>
      </c>
      <c r="G29" s="1"/>
    </row>
    <row r="30" spans="1:13" x14ac:dyDescent="0.25">
      <c r="A30" s="10" t="s">
        <v>28</v>
      </c>
      <c r="B30" s="10"/>
      <c r="C30" s="10"/>
      <c r="D30" s="10"/>
      <c r="E30" s="11" t="s">
        <v>14</v>
      </c>
      <c r="G30" s="1"/>
    </row>
    <row r="31" spans="1:13" x14ac:dyDescent="0.25">
      <c r="A31" s="10" t="s">
        <v>29</v>
      </c>
      <c r="B31" s="10"/>
      <c r="C31" s="10"/>
      <c r="D31" s="10"/>
      <c r="E31" s="11" t="s">
        <v>16</v>
      </c>
      <c r="G31" s="1"/>
    </row>
    <row r="32" spans="1:13" x14ac:dyDescent="0.25">
      <c r="A32" s="10" t="s">
        <v>30</v>
      </c>
      <c r="B32" s="10"/>
      <c r="C32" s="10"/>
      <c r="D32" s="10"/>
      <c r="E32" s="11" t="s">
        <v>17</v>
      </c>
    </row>
    <row r="33" spans="1:5" x14ac:dyDescent="0.25">
      <c r="A33" s="10" t="s">
        <v>31</v>
      </c>
      <c r="B33" s="10"/>
      <c r="C33" s="10"/>
      <c r="D33" s="10"/>
      <c r="E33" s="11" t="s">
        <v>18</v>
      </c>
    </row>
    <row r="34" spans="1:5" x14ac:dyDescent="0.25">
      <c r="A34" s="10" t="s">
        <v>37</v>
      </c>
      <c r="B34" s="10"/>
      <c r="C34" s="10"/>
      <c r="D34" s="10"/>
      <c r="E34" s="11" t="s">
        <v>19</v>
      </c>
    </row>
    <row r="35" spans="1:5" x14ac:dyDescent="0.25">
      <c r="A35" s="10" t="s">
        <v>32</v>
      </c>
      <c r="B35" s="10"/>
      <c r="C35" s="10"/>
      <c r="D35" s="10"/>
      <c r="E35" s="11" t="s">
        <v>20</v>
      </c>
    </row>
    <row r="36" spans="1:5" x14ac:dyDescent="0.25">
      <c r="A36" s="10" t="s">
        <v>33</v>
      </c>
      <c r="B36" s="10"/>
      <c r="C36" s="10"/>
      <c r="D36" s="10"/>
      <c r="E36" s="11" t="s">
        <v>7</v>
      </c>
    </row>
    <row r="37" spans="1:5" x14ac:dyDescent="0.25">
      <c r="A37" s="10" t="s">
        <v>34</v>
      </c>
      <c r="B37" s="10"/>
      <c r="C37" s="10"/>
      <c r="D37" s="10"/>
      <c r="E37" s="11" t="s">
        <v>21</v>
      </c>
    </row>
    <row r="38" spans="1:5" x14ac:dyDescent="0.25">
      <c r="A38" s="10" t="s">
        <v>35</v>
      </c>
      <c r="B38" s="10"/>
      <c r="C38" s="10"/>
      <c r="D38" s="10"/>
      <c r="E38" s="11" t="s">
        <v>22</v>
      </c>
    </row>
    <row r="39" spans="1:5" x14ac:dyDescent="0.25">
      <c r="A39" s="10" t="s">
        <v>36</v>
      </c>
      <c r="B39" s="10"/>
      <c r="C39" s="10"/>
      <c r="D39" s="10"/>
      <c r="E39" s="11" t="s">
        <v>9</v>
      </c>
    </row>
    <row r="41" spans="1:5" x14ac:dyDescent="0.25">
      <c r="A41" t="s">
        <v>78</v>
      </c>
    </row>
    <row r="42" spans="1:5" x14ac:dyDescent="0.25">
      <c r="A42" s="39">
        <f>(F19+G19+H19)</f>
        <v>1729916.2399999998</v>
      </c>
    </row>
    <row r="43" spans="1:5" x14ac:dyDescent="0.25">
      <c r="A43" s="39">
        <f xml:space="preserve"> SUM(I4:I18)</f>
        <v>1729916.24</v>
      </c>
    </row>
  </sheetData>
  <mergeCells count="6">
    <mergeCell ref="A28:E28"/>
    <mergeCell ref="B1:I1"/>
    <mergeCell ref="L3:M3"/>
    <mergeCell ref="O3:P3"/>
    <mergeCell ref="L2:M2"/>
    <mergeCell ref="O2:P2"/>
  </mergeCell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'Drop Down Lists'!$C$1:$C$11</xm:f>
          </x14:formula1>
          <xm:sqref>C4:C18</xm:sqref>
        </x14:dataValidation>
        <x14:dataValidation type="list" allowBlank="1" showInputMessage="1" showErrorMessage="1" xr:uid="{00000000-0002-0000-0200-000001000000}">
          <x14:formula1>
            <xm:f>'Drop Down Lists'!$A$1:$A$2</xm:f>
          </x14:formula1>
          <xm:sqref>E4 E6:E18</xm:sqref>
        </x14:dataValidation>
        <x14:dataValidation type="list" allowBlank="1" showInputMessage="1" showErrorMessage="1" xr:uid="{00000000-0002-0000-0200-000002000000}">
          <x14:formula1>
            <xm:f>'Drop Down Lists'!$B$1:$B$8</xm:f>
          </x14:formula1>
          <xm:sqref>D4:D18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B9" sqref="B9"/>
    </sheetView>
  </sheetViews>
  <sheetFormatPr defaultRowHeight="15" x14ac:dyDescent="0.25"/>
  <cols>
    <col min="1" max="1" width="19.85546875" customWidth="1"/>
    <col min="2" max="2" width="23.140625" customWidth="1"/>
  </cols>
  <sheetData>
    <row r="1" spans="1:3" x14ac:dyDescent="0.25">
      <c r="A1" t="s">
        <v>51</v>
      </c>
      <c r="B1" s="13" t="s">
        <v>43</v>
      </c>
      <c r="C1" t="s">
        <v>5</v>
      </c>
    </row>
    <row r="2" spans="1:3" x14ac:dyDescent="0.25">
      <c r="A2" t="s">
        <v>16</v>
      </c>
      <c r="B2" s="13" t="s">
        <v>44</v>
      </c>
      <c r="C2" t="s">
        <v>14</v>
      </c>
    </row>
    <row r="3" spans="1:3" x14ac:dyDescent="0.25">
      <c r="B3" s="13" t="s">
        <v>45</v>
      </c>
      <c r="C3" t="s">
        <v>16</v>
      </c>
    </row>
    <row r="4" spans="1:3" x14ac:dyDescent="0.25">
      <c r="B4" s="13" t="s">
        <v>46</v>
      </c>
      <c r="C4" t="s">
        <v>17</v>
      </c>
    </row>
    <row r="5" spans="1:3" x14ac:dyDescent="0.25">
      <c r="B5" s="13" t="s">
        <v>47</v>
      </c>
      <c r="C5" t="s">
        <v>18</v>
      </c>
    </row>
    <row r="6" spans="1:3" x14ac:dyDescent="0.25">
      <c r="B6" s="13" t="s">
        <v>48</v>
      </c>
      <c r="C6" t="s">
        <v>19</v>
      </c>
    </row>
    <row r="7" spans="1:3" x14ac:dyDescent="0.25">
      <c r="B7" s="13" t="s">
        <v>49</v>
      </c>
      <c r="C7" t="s">
        <v>20</v>
      </c>
    </row>
    <row r="8" spans="1:3" x14ac:dyDescent="0.25">
      <c r="B8" s="13" t="s">
        <v>50</v>
      </c>
      <c r="C8" t="s">
        <v>7</v>
      </c>
    </row>
    <row r="9" spans="1:3" x14ac:dyDescent="0.25">
      <c r="B9" s="13"/>
      <c r="C9" t="s">
        <v>21</v>
      </c>
    </row>
    <row r="10" spans="1:3" x14ac:dyDescent="0.25">
      <c r="C10" t="s">
        <v>22</v>
      </c>
    </row>
    <row r="11" spans="1:3" x14ac:dyDescent="0.25">
      <c r="C11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044c25a-d47e-4cab-b507-a647a250e46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A8EEB5BC74664DA9CFC1CAE5A698B7" ma:contentTypeVersion="16" ma:contentTypeDescription="Create a new document." ma:contentTypeScope="" ma:versionID="6c50407dbec21770390a78fc2300366a">
  <xsd:schema xmlns:xsd="http://www.w3.org/2001/XMLSchema" xmlns:xs="http://www.w3.org/2001/XMLSchema" xmlns:p="http://schemas.microsoft.com/office/2006/metadata/properties" xmlns:ns3="5044c25a-d47e-4cab-b507-a647a250e46f" xmlns:ns4="90053476-efc9-4ffb-95de-f40e94c78c7c" targetNamespace="http://schemas.microsoft.com/office/2006/metadata/properties" ma:root="true" ma:fieldsID="c79997ceea001350159abd4837434510" ns3:_="" ns4:_="">
    <xsd:import namespace="5044c25a-d47e-4cab-b507-a647a250e46f"/>
    <xsd:import namespace="90053476-efc9-4ffb-95de-f40e94c78c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4c25a-d47e-4cab-b507-a647a250e4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53476-efc9-4ffb-95de-f40e94c78c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FC24F7-DE0C-40E3-852C-37B6ECBD80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F05CFE-9EAC-4ECD-B7D3-2AB2AE924BCC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5044c25a-d47e-4cab-b507-a647a250e46f"/>
    <ds:schemaRef ds:uri="http://schemas.openxmlformats.org/package/2006/metadata/core-properties"/>
    <ds:schemaRef ds:uri="90053476-efc9-4ffb-95de-f40e94c78c7c"/>
  </ds:schemaRefs>
</ds:datastoreItem>
</file>

<file path=customXml/itemProps3.xml><?xml version="1.0" encoding="utf-8"?>
<ds:datastoreItem xmlns:ds="http://schemas.openxmlformats.org/officeDocument/2006/customXml" ds:itemID="{D2772879-56DC-4D6C-80DB-A40C30C8C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44c25a-d47e-4cab-b507-a647a250e46f"/>
    <ds:schemaRef ds:uri="90053476-efc9-4ffb-95de-f40e94c78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Directions</vt:lpstr>
      <vt:lpstr>Sample Budget Spreadsheet</vt:lpstr>
      <vt:lpstr>Budget Spreadsheet</vt:lpstr>
      <vt:lpstr>Drop Down Lists</vt:lpstr>
    </vt:vector>
  </TitlesOfParts>
  <Company>The City University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Ramesh Ganeshram</dc:creator>
  <cp:lastModifiedBy>Claudio Garcia Lindow</cp:lastModifiedBy>
  <cp:lastPrinted>2020-02-18T15:46:40Z</cp:lastPrinted>
  <dcterms:created xsi:type="dcterms:W3CDTF">2020-01-16T19:50:11Z</dcterms:created>
  <dcterms:modified xsi:type="dcterms:W3CDTF">2024-04-08T18:45:08Z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0x010100D5A8EEB5BC74664DA9CFC1CAE5A698B7</vt:lpwstr>
  </property>
</Properties>
</file>