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255" windowWidth="15480" windowHeight="11640" activeTab="3"/>
  </bookViews>
  <sheets>
    <sheet name="Color Legend" sheetId="5" r:id="rId1"/>
    <sheet name="MPP June" sheetId="3" r:id="rId2"/>
    <sheet name="MPP July" sheetId="8" r:id="rId3"/>
    <sheet name="MPP August" sheetId="7" r:id="rId4"/>
    <sheet name="MPP Summer Total" sheetId="6" r:id="rId5"/>
  </sheets>
  <calcPr calcId="125725"/>
</workbook>
</file>

<file path=xl/calcChain.xml><?xml version="1.0" encoding="utf-8"?>
<calcChain xmlns="http://schemas.openxmlformats.org/spreadsheetml/2006/main">
  <c r="C30" i="6"/>
  <c r="C23"/>
  <c r="C19"/>
  <c r="H15"/>
  <c r="C10"/>
  <c r="C6"/>
  <c r="C15" s="1"/>
  <c r="E15" s="1"/>
  <c r="H23" i="8"/>
  <c r="H19"/>
  <c r="C15"/>
  <c r="E15"/>
  <c r="J15"/>
  <c r="C34"/>
  <c r="E6"/>
  <c r="H6"/>
  <c r="H23" i="7"/>
  <c r="H19"/>
  <c r="C15"/>
  <c r="E15"/>
  <c r="J15"/>
  <c r="C34"/>
  <c r="E6"/>
  <c r="H6"/>
  <c r="H19" i="3"/>
  <c r="H23"/>
  <c r="E6"/>
  <c r="J6"/>
  <c r="C15"/>
  <c r="H23" i="6"/>
  <c r="H19"/>
  <c r="E15" i="3"/>
  <c r="J15"/>
  <c r="J6" i="8"/>
  <c r="J6" i="7"/>
  <c r="H6" i="3"/>
  <c r="C34"/>
  <c r="C34" i="6"/>
  <c r="J15"/>
  <c r="E6" l="1"/>
  <c r="H6" l="1"/>
  <c r="J6"/>
</calcChain>
</file>

<file path=xl/sharedStrings.xml><?xml version="1.0" encoding="utf-8"?>
<sst xmlns="http://schemas.openxmlformats.org/spreadsheetml/2006/main" count="216" uniqueCount="54">
  <si>
    <t>MULTIPLE POSITION POLICY SUMMER ASSIGNMENTS REPORTING FORM</t>
  </si>
  <si>
    <t xml:space="preserve">Name:    </t>
  </si>
  <si>
    <t>Equals 1/9th permissible per month</t>
  </si>
  <si>
    <t>Permissible Summer Compensation from CUNY</t>
  </si>
  <si>
    <t>Annual Salary</t>
  </si>
  <si>
    <t>x</t>
  </si>
  <si>
    <t>3/9</t>
  </si>
  <si>
    <t>Equals Permissible Summer Compensation</t>
  </si>
  <si>
    <t xml:space="preserve">Line 1 and Line 2: If a faculty is reimbursed 1/9th of annual salary from a grant for work in a month (ie June), that is an </t>
  </si>
  <si>
    <t>1. Research Foundation Summer Grant Salary</t>
  </si>
  <si>
    <t>2. Summer Chair Assignment</t>
  </si>
  <si>
    <t>(Annual Salary</t>
  </si>
  <si>
    <t>/9) and /120)(.000925925)</t>
  </si>
  <si>
    <t>Equals Amount</t>
  </si>
  <si>
    <t>3. Summer Teaching Assignment</t>
  </si>
  <si>
    <t>4. Summer Non-Teaching Assignment</t>
  </si>
  <si>
    <t>5. Other CUNY Summer Employment</t>
  </si>
  <si>
    <t xml:space="preserve">Line 5: With the approval of the Chancellor or appropriate President: </t>
  </si>
  <si>
    <t>(including compensation from college foundation)</t>
  </si>
  <si>
    <t>college foundation compensation may exceed the 3/9ths limitation.</t>
  </si>
  <si>
    <t>6. Total Summer Compensation from CUNY</t>
  </si>
  <si>
    <t>June Total</t>
  </si>
  <si>
    <t>July Total</t>
  </si>
  <si>
    <t>August Total</t>
  </si>
  <si>
    <t>Summer Total</t>
  </si>
  <si>
    <t xml:space="preserve">Line 1 and Line 2: If a faculty is reimbursed 1/9th of annual salary from a grant for work in a month (ie July), that is an </t>
  </si>
  <si>
    <t>Enter Amount</t>
  </si>
  <si>
    <t>Enter Hours</t>
  </si>
  <si>
    <t>Enter Hourly Rate</t>
  </si>
  <si>
    <t>Enter # of hours worked</t>
  </si>
  <si>
    <t>Total Amount</t>
  </si>
  <si>
    <t>Research Foundation Summer Grant Salary or Summer Chair</t>
  </si>
  <si>
    <t>member's salary over the course of the 3 month period.</t>
  </si>
  <si>
    <t xml:space="preserve">assignments must be less than or equal to 3/9ths of the faculty </t>
  </si>
  <si>
    <t>Line 3 and Line 4: If, in a given month, 100% effort is devoted to</t>
  </si>
  <si>
    <t>Foundation Summer Grant Salary or Summer Chair</t>
  </si>
  <si>
    <t>and/or Non-Teaching Assignment for that month.</t>
  </si>
  <si>
    <t>If, in a given month, 100% effort is NOT devoted to Research</t>
  </si>
  <si>
    <t>Effort is determined by assignment period NOT payment dates.</t>
  </si>
  <si>
    <t>Assignment, then he/she is not eligible for a Summer Teaching</t>
  </si>
  <si>
    <t xml:space="preserve">                            Compensation during the annual leave period in the summer is limited to a maximum of 3/9ths of the faculty member's 
annual salary with the exception of approved college foundation compensation.</t>
  </si>
  <si>
    <t xml:space="preserve">indication that he/she is devoting 100% of effort in June to the grant. Therefore, with the exception of approved college foundation </t>
  </si>
  <si>
    <t>compensation, he/she would not be eligible for any other assignment during the month of June. Similar conditions apply to</t>
  </si>
  <si>
    <t>payment as a chairperson.</t>
  </si>
  <si>
    <t xml:space="preserve">Assignment, then the value of Summer Teaching and Non-Teaching </t>
  </si>
  <si>
    <t xml:space="preserve">with the exception of approved college foundation compensation. </t>
  </si>
  <si>
    <t>Line 6: Generally, the monthly total cannot exceed 1/9th of faculty member's annual salary,</t>
  </si>
  <si>
    <t>Refer to instructions above for detailed Line by Line rules.</t>
  </si>
  <si>
    <t xml:space="preserve">Line 1 and Line 2: If a faculty is reimbursed 1/9th of annual salary from a grant for work in a month (ie August), that is an </t>
  </si>
  <si>
    <t xml:space="preserve">indication that he/she is devoting 100% of effort in August to the grant. Therefore, with the exception of approved college foundation </t>
  </si>
  <si>
    <t>compensation, he/she would not be eligible for any other assignment during the month of August. Similar conditions apply to</t>
  </si>
  <si>
    <t xml:space="preserve">indication that he/she is devoting 100% of effort in July to the grant. Therefore, with the exception of approved college foundation </t>
  </si>
  <si>
    <t>compensation, he/she would not be eligible for any other assignment during the month of July. Similar conditions apply to</t>
  </si>
  <si>
    <t>Line 6: Generally, the summer total cannot exceed 3/9th of faculty member's annual salary,</t>
  </si>
</sst>
</file>

<file path=xl/styles.xml><?xml version="1.0" encoding="utf-8"?>
<styleSheet xmlns="http://schemas.openxmlformats.org/spreadsheetml/2006/main">
  <numFmts count="2">
    <numFmt numFmtId="164" formatCode="0.000000"/>
    <numFmt numFmtId="165" formatCode="&quot;$&quot;#,##0.00"/>
  </numFmts>
  <fonts count="22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mediumGray">
        <bgColor indexed="43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indexed="20"/>
      </left>
      <right/>
      <top style="thick">
        <color indexed="20"/>
      </top>
      <bottom style="thick">
        <color indexed="20"/>
      </bottom>
      <diagonal/>
    </border>
    <border>
      <left style="thick">
        <color indexed="20"/>
      </left>
      <right/>
      <top/>
      <bottom/>
      <diagonal/>
    </border>
    <border>
      <left/>
      <right style="thick">
        <color indexed="2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12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36"/>
      </right>
      <top/>
      <bottom/>
      <diagonal/>
    </border>
    <border>
      <left style="thick">
        <color indexed="20"/>
      </left>
      <right/>
      <top/>
      <bottom style="thick">
        <color indexed="20"/>
      </bottom>
      <diagonal/>
    </border>
    <border>
      <left/>
      <right/>
      <top/>
      <bottom style="thick">
        <color indexed="20"/>
      </bottom>
      <diagonal/>
    </border>
    <border>
      <left/>
      <right style="thick">
        <color indexed="20"/>
      </right>
      <top/>
      <bottom style="thick">
        <color indexed="20"/>
      </bottom>
      <diagonal/>
    </border>
    <border>
      <left style="thick">
        <color indexed="12"/>
      </left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7"/>
      </left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11"/>
      </left>
      <right/>
      <top style="thick">
        <color indexed="11"/>
      </top>
      <bottom style="thick">
        <color indexed="11"/>
      </bottom>
      <diagonal/>
    </border>
    <border>
      <left/>
      <right/>
      <top style="thick">
        <color indexed="11"/>
      </top>
      <bottom style="thick">
        <color indexed="11"/>
      </bottom>
      <diagonal/>
    </border>
    <border>
      <left/>
      <right style="thick">
        <color indexed="20"/>
      </right>
      <top style="thick">
        <color indexed="11"/>
      </top>
      <bottom style="thick">
        <color indexed="11"/>
      </bottom>
      <diagonal/>
    </border>
    <border>
      <left/>
      <right/>
      <top style="thick">
        <color indexed="20"/>
      </top>
      <bottom style="thick">
        <color indexed="20"/>
      </bottom>
      <diagonal/>
    </border>
    <border>
      <left/>
      <right style="thick">
        <color indexed="20"/>
      </right>
      <top style="thick">
        <color indexed="20"/>
      </top>
      <bottom style="thick">
        <color indexed="20"/>
      </bottom>
      <diagonal/>
    </border>
    <border>
      <left/>
      <right/>
      <top style="thick">
        <color indexed="20"/>
      </top>
      <bottom/>
      <diagonal/>
    </border>
    <border>
      <left/>
      <right style="thick">
        <color indexed="20"/>
      </right>
      <top style="thick">
        <color indexed="20"/>
      </top>
      <bottom/>
      <diagonal/>
    </border>
    <border>
      <left style="thick">
        <color indexed="17"/>
      </left>
      <right/>
      <top style="thick">
        <color indexed="17"/>
      </top>
      <bottom style="thick">
        <color indexed="17"/>
      </bottom>
      <diagonal/>
    </border>
    <border>
      <left/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6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79">
    <xf numFmtId="0" fontId="0" fillId="0" borderId="0" xfId="0"/>
    <xf numFmtId="0" fontId="0" fillId="0" borderId="10" xfId="0" applyBorder="1"/>
    <xf numFmtId="0" fontId="0" fillId="0" borderId="11" xfId="0" applyBorder="1"/>
    <xf numFmtId="0" fontId="20" fillId="0" borderId="0" xfId="0" applyFont="1" applyBorder="1" applyAlignment="1">
      <alignment horizontal="center"/>
    </xf>
    <xf numFmtId="0" fontId="0" fillId="0" borderId="12" xfId="0" applyBorder="1"/>
    <xf numFmtId="0" fontId="0" fillId="0" borderId="0" xfId="0" applyBorder="1"/>
    <xf numFmtId="0" fontId="0" fillId="0" borderId="13" xfId="0" applyBorder="1"/>
    <xf numFmtId="0" fontId="20" fillId="0" borderId="14" xfId="0" applyFont="1" applyBorder="1"/>
    <xf numFmtId="0" fontId="20" fillId="0" borderId="15" xfId="0" applyFont="1" applyBorder="1"/>
    <xf numFmtId="0" fontId="20" fillId="0" borderId="0" xfId="0" applyFont="1" applyBorder="1"/>
    <xf numFmtId="49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/>
    <xf numFmtId="0" fontId="20" fillId="0" borderId="0" xfId="0" applyFont="1" applyBorder="1" applyAlignment="1"/>
    <xf numFmtId="0" fontId="20" fillId="0" borderId="12" xfId="0" applyFont="1" applyBorder="1" applyAlignment="1"/>
    <xf numFmtId="0" fontId="6" fillId="0" borderId="0" xfId="0" applyFont="1" applyAlignment="1"/>
    <xf numFmtId="0" fontId="0" fillId="0" borderId="15" xfId="0" applyBorder="1"/>
    <xf numFmtId="0" fontId="6" fillId="0" borderId="0" xfId="0" applyFont="1"/>
    <xf numFmtId="0" fontId="6" fillId="0" borderId="0" xfId="0" applyFont="1" applyBorder="1" applyAlignment="1"/>
    <xf numFmtId="0" fontId="0" fillId="0" borderId="0" xfId="0" applyFill="1" applyBorder="1"/>
    <xf numFmtId="0" fontId="20" fillId="0" borderId="13" xfId="0" applyFont="1" applyBorder="1"/>
    <xf numFmtId="0" fontId="20" fillId="0" borderId="0" xfId="0" applyFont="1" applyAlignment="1"/>
    <xf numFmtId="0" fontId="20" fillId="0" borderId="12" xfId="0" applyFont="1" applyBorder="1"/>
    <xf numFmtId="0" fontId="20" fillId="0" borderId="0" xfId="0" applyFont="1"/>
    <xf numFmtId="49" fontId="20" fillId="24" borderId="16" xfId="0" applyNumberFormat="1" applyFont="1" applyFill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165" fontId="20" fillId="0" borderId="21" xfId="0" applyNumberFormat="1" applyFont="1" applyFill="1" applyBorder="1"/>
    <xf numFmtId="0" fontId="20" fillId="25" borderId="21" xfId="0" applyFont="1" applyFill="1" applyBorder="1" applyProtection="1">
      <protection locked="0"/>
    </xf>
    <xf numFmtId="2" fontId="20" fillId="25" borderId="21" xfId="0" applyNumberFormat="1" applyFont="1" applyFill="1" applyBorder="1" applyProtection="1">
      <protection locked="0"/>
    </xf>
    <xf numFmtId="165" fontId="20" fillId="25" borderId="22" xfId="0" applyNumberFormat="1" applyFont="1" applyFill="1" applyBorder="1" applyProtection="1">
      <protection locked="0"/>
    </xf>
    <xf numFmtId="2" fontId="20" fillId="0" borderId="16" xfId="0" applyNumberFormat="1" applyFont="1" applyBorder="1"/>
    <xf numFmtId="0" fontId="0" fillId="0" borderId="23" xfId="0" applyBorder="1"/>
    <xf numFmtId="0" fontId="0" fillId="0" borderId="23" xfId="0" applyFill="1" applyBorder="1" applyAlignment="1">
      <alignment horizontal="center"/>
    </xf>
    <xf numFmtId="2" fontId="20" fillId="0" borderId="16" xfId="0" applyNumberFormat="1" applyFont="1" applyFill="1" applyBorder="1" applyProtection="1"/>
    <xf numFmtId="2" fontId="20" fillId="26" borderId="24" xfId="0" applyNumberFormat="1" applyFont="1" applyFill="1" applyBorder="1"/>
    <xf numFmtId="0" fontId="20" fillId="26" borderId="25" xfId="0" applyFont="1" applyFill="1" applyBorder="1"/>
    <xf numFmtId="0" fontId="20" fillId="26" borderId="26" xfId="0" applyFont="1" applyFill="1" applyBorder="1"/>
    <xf numFmtId="2" fontId="20" fillId="25" borderId="16" xfId="0" applyNumberFormat="1" applyFont="1" applyFill="1" applyBorder="1" applyProtection="1">
      <protection locked="0"/>
    </xf>
    <xf numFmtId="165" fontId="20" fillId="27" borderId="22" xfId="0" applyNumberFormat="1" applyFont="1" applyFill="1" applyBorder="1"/>
    <xf numFmtId="49" fontId="21" fillId="0" borderId="0" xfId="0" applyNumberFormat="1" applyFont="1" applyBorder="1" applyAlignment="1">
      <alignment horizontal="left"/>
    </xf>
    <xf numFmtId="0" fontId="21" fillId="0" borderId="0" xfId="0" applyFont="1" applyAlignment="1">
      <alignment horizontal="left"/>
    </xf>
    <xf numFmtId="0" fontId="21" fillId="0" borderId="12" xfId="0" applyFont="1" applyBorder="1" applyAlignment="1">
      <alignment horizontal="left"/>
    </xf>
    <xf numFmtId="2" fontId="20" fillId="25" borderId="21" xfId="0" applyNumberFormat="1" applyFont="1" applyFill="1" applyBorder="1" applyProtection="1"/>
    <xf numFmtId="165" fontId="20" fillId="25" borderId="22" xfId="0" applyNumberFormat="1" applyFont="1" applyFill="1" applyBorder="1" applyProtection="1"/>
    <xf numFmtId="2" fontId="20" fillId="25" borderId="16" xfId="0" applyNumberFormat="1" applyFont="1" applyFill="1" applyBorder="1" applyProtection="1"/>
    <xf numFmtId="2" fontId="20" fillId="28" borderId="21" xfId="0" applyNumberFormat="1" applyFont="1" applyFill="1" applyBorder="1" applyProtection="1"/>
    <xf numFmtId="0" fontId="0" fillId="0" borderId="0" xfId="0" applyFill="1" applyBorder="1" applyAlignment="1"/>
    <xf numFmtId="0" fontId="0" fillId="0" borderId="0" xfId="0" applyBorder="1" applyAlignment="1"/>
    <xf numFmtId="0" fontId="20" fillId="0" borderId="0" xfId="0" applyFont="1" applyBorder="1" applyAlignment="1"/>
    <xf numFmtId="0" fontId="20" fillId="0" borderId="0" xfId="0" applyFont="1" applyAlignment="1"/>
    <xf numFmtId="0" fontId="20" fillId="0" borderId="12" xfId="0" applyFont="1" applyBorder="1" applyAlignment="1"/>
    <xf numFmtId="2" fontId="20" fillId="0" borderId="35" xfId="0" applyNumberFormat="1" applyFont="1" applyBorder="1" applyAlignment="1"/>
    <xf numFmtId="2" fontId="20" fillId="0" borderId="36" xfId="0" applyNumberFormat="1" applyFont="1" applyBorder="1" applyAlignment="1"/>
    <xf numFmtId="49" fontId="0" fillId="0" borderId="37" xfId="0" applyNumberFormat="1" applyBorder="1" applyAlignment="1">
      <alignment horizontal="center"/>
    </xf>
    <xf numFmtId="49" fontId="0" fillId="0" borderId="38" xfId="0" applyNumberFormat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0" fillId="0" borderId="39" xfId="0" applyBorder="1" applyAlignment="1"/>
    <xf numFmtId="0" fontId="0" fillId="0" borderId="40" xfId="0" applyBorder="1" applyAlignment="1"/>
    <xf numFmtId="0" fontId="0" fillId="0" borderId="34" xfId="0" applyBorder="1" applyAlignment="1"/>
    <xf numFmtId="164" fontId="20" fillId="0" borderId="35" xfId="0" applyNumberFormat="1" applyFont="1" applyBorder="1" applyAlignment="1"/>
    <xf numFmtId="164" fontId="20" fillId="0" borderId="36" xfId="0" applyNumberFormat="1" applyFont="1" applyBorder="1" applyAlignment="1"/>
    <xf numFmtId="0" fontId="20" fillId="0" borderId="27" xfId="0" applyFont="1" applyBorder="1" applyAlignment="1">
      <alignment horizontal="center"/>
    </xf>
    <xf numFmtId="0" fontId="0" fillId="0" borderId="28" xfId="0" applyBorder="1" applyAlignment="1"/>
    <xf numFmtId="0" fontId="20" fillId="0" borderId="29" xfId="0" applyFont="1" applyBorder="1" applyAlignment="1">
      <alignment horizontal="center" wrapText="1"/>
    </xf>
    <xf numFmtId="0" fontId="0" fillId="0" borderId="29" xfId="0" applyBorder="1" applyAlignment="1">
      <alignment wrapText="1"/>
    </xf>
    <xf numFmtId="0" fontId="0" fillId="0" borderId="30" xfId="0" applyBorder="1" applyAlignment="1">
      <alignment wrapText="1"/>
    </xf>
    <xf numFmtId="0" fontId="20" fillId="0" borderId="0" xfId="0" applyFont="1" applyBorder="1" applyAlignment="1">
      <alignment horizontal="center"/>
    </xf>
    <xf numFmtId="0" fontId="0" fillId="0" borderId="0" xfId="0" applyAlignment="1"/>
    <xf numFmtId="0" fontId="0" fillId="0" borderId="12" xfId="0" applyBorder="1" applyAlignment="1"/>
    <xf numFmtId="49" fontId="21" fillId="0" borderId="0" xfId="0" applyNumberFormat="1" applyFont="1" applyBorder="1" applyAlignment="1">
      <alignment horizontal="left"/>
    </xf>
    <xf numFmtId="0" fontId="21" fillId="0" borderId="0" xfId="0" applyFont="1" applyAlignment="1">
      <alignment horizontal="left"/>
    </xf>
    <xf numFmtId="0" fontId="21" fillId="0" borderId="12" xfId="0" applyFont="1" applyBorder="1" applyAlignment="1">
      <alignment horizontal="left"/>
    </xf>
    <xf numFmtId="165" fontId="20" fillId="27" borderId="31" xfId="0" applyNumberFormat="1" applyFont="1" applyFill="1" applyBorder="1" applyAlignment="1"/>
    <xf numFmtId="165" fontId="20" fillId="27" borderId="32" xfId="0" applyNumberFormat="1" applyFont="1" applyFill="1" applyBorder="1" applyAlignment="1"/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83">
    <dxf>
      <font>
        <b/>
        <i val="0"/>
        <condense val="0"/>
        <extend val="0"/>
        <color indexed="10"/>
      </font>
      <fill>
        <patternFill patternType="solid">
          <bgColor indexed="11"/>
        </patternFill>
      </fill>
    </dxf>
    <dxf>
      <font>
        <b/>
        <i val="0"/>
        <color rgb="FF7030A0"/>
      </font>
      <fill>
        <patternFill>
          <bgColor rgb="FFFF99FF"/>
        </patternFill>
      </fill>
    </dxf>
    <dxf>
      <font>
        <b/>
        <i val="0"/>
        <color rgb="FF7030A0"/>
      </font>
      <fill>
        <patternFill>
          <bgColor rgb="FFFF99FF"/>
        </patternFill>
      </fill>
    </dxf>
    <dxf>
      <font>
        <b/>
        <i val="0"/>
        <color rgb="FFFF0000"/>
      </font>
      <fill>
        <patternFill>
          <bgColor rgb="FF00FF00"/>
        </patternFill>
      </fill>
    </dxf>
    <dxf>
      <font>
        <b/>
        <i val="0"/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lor rgb="FFFF0000"/>
        <name val="Cambria"/>
        <scheme val="none"/>
      </font>
      <fill>
        <patternFill>
          <bgColor rgb="FF20EE16"/>
        </patternFill>
      </fill>
    </dxf>
    <dxf>
      <font>
        <b/>
        <i val="0"/>
        <condense val="0"/>
        <extend val="0"/>
        <color indexed="10"/>
      </font>
      <fill>
        <patternFill>
          <bgColor indexed="11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lor rgb="FF7030A0"/>
      </font>
      <fill>
        <patternFill>
          <bgColor rgb="FFFF99FF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 patternType="solid">
          <fgColor indexed="50"/>
          <bgColor indexed="11"/>
        </patternFill>
      </fill>
    </dxf>
    <dxf>
      <font>
        <b/>
        <i val="0"/>
        <color rgb="FF7030A0"/>
      </font>
      <fill>
        <patternFill>
          <bgColor rgb="FFFF99FF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ndense val="0"/>
        <extend val="0"/>
        <color indexed="10"/>
      </font>
      <fill>
        <patternFill patternType="solid">
          <fgColor rgb="FF99FF99"/>
          <bgColor rgb="FF99FFCC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11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11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 patternType="solid">
          <fgColor rgb="FF99FF99"/>
          <bgColor rgb="FF99FFCC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ndense val="0"/>
        <extend val="0"/>
        <color indexed="10"/>
      </font>
      <fill>
        <patternFill patternType="solid">
          <fgColor rgb="FF99FF99"/>
          <bgColor rgb="FF99FFCC"/>
        </patternFill>
      </fill>
    </dxf>
    <dxf>
      <font>
        <b/>
        <i val="0"/>
        <color rgb="FF7030A0"/>
      </font>
      <fill>
        <patternFill>
          <bgColor rgb="FFFF99FF"/>
        </patternFill>
      </fill>
    </dxf>
    <dxf>
      <font>
        <b/>
        <i val="0"/>
        <color rgb="FF7030A0"/>
      </font>
      <fill>
        <patternFill>
          <bgColor rgb="FFFF99FF"/>
        </patternFill>
      </fill>
    </dxf>
    <dxf>
      <font>
        <b/>
        <i val="0"/>
        <color rgb="FFFF0000"/>
      </font>
      <fill>
        <patternFill>
          <bgColor rgb="FF00FF00"/>
        </patternFill>
      </fill>
    </dxf>
    <dxf>
      <font>
        <b/>
        <i val="0"/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lor rgb="FFFF0000"/>
        <name val="Cambria"/>
        <scheme val="none"/>
      </font>
      <fill>
        <patternFill>
          <bgColor rgb="FF20EE16"/>
        </patternFill>
      </fill>
    </dxf>
    <dxf>
      <font>
        <b/>
        <i val="0"/>
        <condense val="0"/>
        <extend val="0"/>
        <color indexed="10"/>
      </font>
      <fill>
        <patternFill>
          <bgColor indexed="11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lor rgb="FF7030A0"/>
      </font>
      <fill>
        <patternFill>
          <bgColor rgb="FFFF99FF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 patternType="solid">
          <fgColor indexed="50"/>
          <bgColor indexed="11"/>
        </patternFill>
      </fill>
    </dxf>
    <dxf>
      <font>
        <b/>
        <i val="0"/>
        <color rgb="FF7030A0"/>
      </font>
      <fill>
        <patternFill>
          <bgColor rgb="FFFF99FF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11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 patternType="solid">
          <fgColor rgb="FF99FF99"/>
          <bgColor rgb="FF99FFCC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11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ndense val="0"/>
        <extend val="0"/>
        <color indexed="10"/>
      </font>
      <fill>
        <patternFill patternType="solid">
          <fgColor rgb="FF99FF99"/>
          <bgColor rgb="FF99FFCC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rgb="FF7030A0"/>
      </font>
      <fill>
        <patternFill>
          <bgColor rgb="FFFF99FF"/>
        </patternFill>
      </fill>
    </dxf>
    <dxf>
      <font>
        <b/>
        <i val="0"/>
        <color rgb="FF7030A0"/>
      </font>
      <fill>
        <patternFill>
          <bgColor rgb="FFFF99FF"/>
        </patternFill>
      </fill>
    </dxf>
    <dxf>
      <font>
        <b/>
        <i val="0"/>
        <color rgb="FFFF0000"/>
      </font>
      <fill>
        <patternFill>
          <bgColor rgb="FF00FF00"/>
        </patternFill>
      </fill>
    </dxf>
    <dxf>
      <font>
        <b/>
        <i val="0"/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lor rgb="FFFF0000"/>
        <name val="Cambria"/>
        <scheme val="none"/>
      </font>
      <fill>
        <patternFill>
          <bgColor rgb="FF20EE16"/>
        </patternFill>
      </fill>
    </dxf>
    <dxf>
      <font>
        <b/>
        <i val="0"/>
        <condense val="0"/>
        <extend val="0"/>
        <color indexed="10"/>
      </font>
      <fill>
        <patternFill>
          <bgColor indexed="11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lor rgb="FF7030A0"/>
      </font>
      <fill>
        <patternFill>
          <bgColor rgb="FFFF99FF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 patternType="solid">
          <fgColor indexed="50"/>
          <bgColor indexed="11"/>
        </patternFill>
      </fill>
    </dxf>
    <dxf>
      <font>
        <b/>
        <i val="0"/>
        <color rgb="FF7030A0"/>
      </font>
      <fill>
        <patternFill>
          <bgColor rgb="FFFF99FF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11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 patternType="solid">
          <fgColor rgb="FF99FF99"/>
          <bgColor rgb="FF99FFCC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11"/>
        </patternFill>
      </fill>
    </dxf>
    <dxf>
      <font>
        <b/>
        <i val="0"/>
        <color rgb="FF7030A0"/>
      </font>
      <fill>
        <patternFill>
          <bgColor rgb="FFFF99FF"/>
        </patternFill>
      </fill>
    </dxf>
    <dxf>
      <font>
        <b/>
        <i val="0"/>
        <color rgb="FF7030A0"/>
      </font>
      <fill>
        <patternFill>
          <bgColor rgb="FFFF99FF"/>
        </patternFill>
      </fill>
    </dxf>
    <dxf>
      <font>
        <b/>
        <i val="0"/>
        <color rgb="FFFF0000"/>
      </font>
      <fill>
        <patternFill>
          <bgColor rgb="FF00FF00"/>
        </patternFill>
      </fill>
    </dxf>
    <dxf>
      <font>
        <b/>
        <i val="0"/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lor rgb="FFFF0000"/>
        <name val="Cambria"/>
        <scheme val="none"/>
      </font>
      <fill>
        <patternFill>
          <bgColor rgb="FF20EE16"/>
        </patternFill>
      </fill>
    </dxf>
    <dxf>
      <font>
        <b/>
        <i val="0"/>
        <condense val="0"/>
        <extend val="0"/>
        <color indexed="10"/>
      </font>
      <fill>
        <patternFill>
          <bgColor indexed="11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lor rgb="FF7030A0"/>
      </font>
      <fill>
        <patternFill>
          <bgColor rgb="FFFF99FF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 patternType="solid">
          <fgColor indexed="50"/>
          <bgColor indexed="11"/>
        </patternFill>
      </fill>
    </dxf>
    <dxf>
      <font>
        <b/>
        <i val="0"/>
        <color rgb="FF7030A0"/>
      </font>
      <fill>
        <patternFill>
          <bgColor rgb="FFFF99FF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ndense val="0"/>
        <extend val="0"/>
        <color indexed="10"/>
      </font>
      <fill>
        <patternFill patternType="solid">
          <fgColor rgb="FF99FF99"/>
          <bgColor rgb="FF99FFCC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6</xdr:row>
      <xdr:rowOff>19051</xdr:rowOff>
    </xdr:from>
    <xdr:to>
      <xdr:col>5</xdr:col>
      <xdr:colOff>247650</xdr:colOff>
      <xdr:row>36</xdr:row>
      <xdr:rowOff>152401</xdr:rowOff>
    </xdr:to>
    <xdr:sp macro="" textlink="">
      <xdr:nvSpPr>
        <xdr:cNvPr id="2" name="TextBox 1"/>
        <xdr:cNvSpPr txBox="1"/>
      </xdr:nvSpPr>
      <xdr:spPr>
        <a:xfrm>
          <a:off x="200025" y="990601"/>
          <a:ext cx="3095625" cy="4991100"/>
        </a:xfrm>
        <a:prstGeom prst="rect">
          <a:avLst/>
        </a:prstGeom>
        <a:solidFill>
          <a:schemeClr val="lt1"/>
        </a:solidFill>
        <a:ln w="2222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en-US" sz="1400" b="1" i="0" u="sng" strike="noStrike" baseline="0">
              <a:solidFill>
                <a:srgbClr val="000000"/>
              </a:solidFill>
              <a:latin typeface="Calibri"/>
              <a:cs typeface="Calibri"/>
            </a:rPr>
            <a:t>COLOR CODING LEGEND</a:t>
          </a:r>
        </a:p>
        <a:p>
          <a:pPr algn="l" rtl="0">
            <a:defRPr sz="1000"/>
          </a:pPr>
          <a:endParaRPr lang="en-US" sz="1400" b="1" i="0" u="sng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•Complete </a:t>
          </a:r>
          <a:r>
            <a:rPr lang="en-US" sz="1100" b="1" i="0" u="none" strike="noStrike" baseline="0">
              <a:ln>
                <a:solidFill>
                  <a:schemeClr val="tx1"/>
                </a:solidFill>
              </a:ln>
              <a:solidFill>
                <a:srgbClr val="FFFF00"/>
              </a:solidFill>
              <a:latin typeface="Calibri"/>
              <a:cs typeface="Calibri"/>
            </a:rPr>
            <a:t>YELLOW </a:t>
          </a:r>
          <a:r>
            <a:rPr lang="en-US" sz="1100" b="1" i="0" u="none" strike="noStrike" baseline="0">
              <a:ln>
                <a:solidFill>
                  <a:schemeClr val="tx1"/>
                </a:solidFill>
              </a:ln>
              <a:solidFill>
                <a:srgbClr val="FFFF99"/>
              </a:solidFill>
              <a:latin typeface="Calibri"/>
              <a:cs typeface="Calibri"/>
            </a:rPr>
            <a:t>CELLS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, as necessary.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•Cell (</a:t>
          </a: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J6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) </a:t>
          </a:r>
          <a:r>
            <a:rPr lang="en-US" sz="1100" b="1" i="0" u="none" strike="noStrike" baseline="0">
              <a:ln>
                <a:solidFill>
                  <a:schemeClr val="tx1"/>
                </a:solidFill>
              </a:ln>
              <a:solidFill>
                <a:srgbClr val="FFCC99"/>
              </a:solidFill>
              <a:latin typeface="Calibri"/>
              <a:cs typeface="Calibri"/>
            </a:rPr>
            <a:t>SALMON CELL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with </a:t>
          </a: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BLACK NUMBERS: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represents the value of  1/9th annual salary.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US" sz="1100" b="0" i="0" u="sng" strike="noStrike" baseline="0">
              <a:solidFill>
                <a:srgbClr val="000000"/>
              </a:solidFill>
              <a:latin typeface="Calibri"/>
              <a:cs typeface="Calibri"/>
            </a:rPr>
            <a:t>As determined by values entered or a calculated result, Cells will change color:</a:t>
          </a:r>
        </a:p>
        <a:p>
          <a:pPr algn="l" rtl="0">
            <a:defRPr sz="1000"/>
          </a:pPr>
          <a:endParaRPr lang="en-US" sz="1100" b="0" i="0" u="sng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US" sz="1100" b="1" i="0" u="none" strike="noStrike" baseline="0">
              <a:solidFill>
                <a:srgbClr val="008000"/>
              </a:solidFill>
              <a:latin typeface="Calibri"/>
              <a:cs typeface="Calibri"/>
            </a:rPr>
            <a:t>•</a:t>
          </a:r>
          <a:r>
            <a:rPr lang="en-US" sz="1100" b="1" i="0" u="none" strike="noStrike" baseline="0">
              <a:ln>
                <a:solidFill>
                  <a:schemeClr val="tx1"/>
                </a:solidFill>
              </a:ln>
              <a:solidFill>
                <a:srgbClr val="008000"/>
              </a:solidFill>
              <a:latin typeface="Calibri"/>
              <a:cs typeface="Calibri"/>
            </a:rPr>
            <a:t>BRIGHT GREEN CELL</a:t>
          </a:r>
          <a:r>
            <a:rPr lang="en-US" sz="1100" b="0" i="0" u="none" strike="noStrike" baseline="0">
              <a:ln>
                <a:solidFill>
                  <a:schemeClr val="tx1"/>
                </a:solidFill>
              </a:ln>
              <a:solidFill>
                <a:srgbClr val="000000"/>
              </a:solidFill>
              <a:latin typeface="Calibri"/>
              <a:cs typeface="Calibri"/>
            </a:rPr>
            <a:t>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with </a:t>
          </a:r>
          <a:r>
            <a:rPr lang="en-US" sz="1100" b="1" i="0" u="none" strike="noStrike" baseline="0">
              <a:ln>
                <a:solidFill>
                  <a:schemeClr val="tx1"/>
                </a:solidFill>
              </a:ln>
              <a:solidFill>
                <a:srgbClr val="FF0000"/>
              </a:solidFill>
              <a:latin typeface="Calibri"/>
              <a:cs typeface="Calibri"/>
            </a:rPr>
            <a:t>RED NUMBERS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: Amount entered or calculated </a:t>
          </a:r>
          <a:r>
            <a:rPr lang="en-US" sz="1100" b="1" i="0" u="sng" strike="noStrike" baseline="0">
              <a:solidFill>
                <a:srgbClr val="000000"/>
              </a:solidFill>
              <a:latin typeface="Calibri"/>
              <a:cs typeface="Calibri"/>
            </a:rPr>
            <a:t>EQUALS or is within pennies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of 1/9 annual salary for the given month.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US" sz="1100" b="1" i="0" u="none" strike="noStrike" baseline="0">
              <a:solidFill>
                <a:srgbClr val="CCFFCC"/>
              </a:solidFill>
              <a:latin typeface="Calibri"/>
              <a:cs typeface="Calibri"/>
            </a:rPr>
            <a:t>•</a:t>
          </a:r>
          <a:r>
            <a:rPr lang="en-US" sz="1100" b="1" i="0" u="none" strike="noStrike" baseline="0">
              <a:ln>
                <a:solidFill>
                  <a:schemeClr val="tx1"/>
                </a:solidFill>
              </a:ln>
              <a:solidFill>
                <a:srgbClr val="CCFFCC"/>
              </a:solidFill>
              <a:latin typeface="Calibri"/>
              <a:cs typeface="Calibri"/>
            </a:rPr>
            <a:t>LIGHT GREEN CELL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with </a:t>
          </a:r>
          <a:r>
            <a:rPr lang="en-US" sz="1100" b="1" i="0" u="none" strike="noStrike" baseline="0">
              <a:ln>
                <a:solidFill>
                  <a:schemeClr val="tx1"/>
                </a:solidFill>
              </a:ln>
              <a:solidFill>
                <a:srgbClr val="008000"/>
              </a:solidFill>
              <a:latin typeface="Calibri"/>
              <a:cs typeface="Calibri"/>
            </a:rPr>
            <a:t>DARK GREEN NUMBERS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: 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Amount entered or calculated  is</a:t>
          </a:r>
          <a:r>
            <a:rPr lang="en-US" sz="1100" b="1" i="0" u="sng" strike="noStrike" baseline="0">
              <a:solidFill>
                <a:srgbClr val="000000"/>
              </a:solidFill>
              <a:latin typeface="Calibri"/>
              <a:cs typeface="Calibri"/>
            </a:rPr>
            <a:t> LESS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than 1/9th annual salary for the given month.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•</a:t>
          </a:r>
          <a:r>
            <a:rPr lang="en-US" sz="1100" b="1" i="0" u="none" strike="noStrike" baseline="0">
              <a:ln>
                <a:solidFill>
                  <a:schemeClr val="tx1"/>
                </a:solidFill>
              </a:ln>
              <a:solidFill>
                <a:srgbClr val="FF0000"/>
              </a:solidFill>
              <a:latin typeface="Calibri"/>
              <a:cs typeface="Calibri"/>
            </a:rPr>
            <a:t>RED CELL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with </a:t>
          </a: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BLACK NUMBERS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: Amount entered in not valid. Total of RF Summer Grant Salary plus Summer Chair Assignment exceeds 1/9th annual salary for the given month.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US" sz="1100" b="1" i="0" u="none" strike="noStrike" baseline="0">
              <a:solidFill>
                <a:srgbClr val="FF99CC"/>
              </a:solidFill>
              <a:latin typeface="Calibri"/>
              <a:cs typeface="Calibri"/>
            </a:rPr>
            <a:t>•</a:t>
          </a:r>
          <a:r>
            <a:rPr lang="en-US" sz="1100" b="1" i="0" u="none" strike="noStrike" baseline="0">
              <a:ln>
                <a:solidFill>
                  <a:schemeClr val="tx1"/>
                </a:solidFill>
              </a:ln>
              <a:solidFill>
                <a:srgbClr val="FF99CC"/>
              </a:solidFill>
              <a:latin typeface="Calibri"/>
              <a:cs typeface="Calibri"/>
            </a:rPr>
            <a:t>PINK CELL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with </a:t>
          </a:r>
          <a:r>
            <a:rPr lang="en-US" sz="1100" b="1" i="0" u="none" strike="noStrike" baseline="0">
              <a:ln>
                <a:solidFill>
                  <a:schemeClr val="tx1"/>
                </a:solidFill>
              </a:ln>
              <a:solidFill>
                <a:srgbClr val="800080"/>
              </a:solidFill>
              <a:latin typeface="Calibri"/>
              <a:cs typeface="Calibri"/>
            </a:rPr>
            <a:t>PURPLE NUMBERS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: Amount entered or calculated  is </a:t>
          </a:r>
          <a:r>
            <a:rPr lang="en-US" sz="1100" b="1" i="0" u="sng" strike="noStrike" baseline="0">
              <a:solidFill>
                <a:srgbClr val="000000"/>
              </a:solidFill>
              <a:latin typeface="Calibri"/>
              <a:cs typeface="Calibri"/>
            </a:rPr>
            <a:t>GREATER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than 1/9 annual salary for the given month.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• Cell (C30) </a:t>
          </a: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Total for the month: 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     Cells (C10)+(J14)+(H18)+(H22)+(C26)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4:C30"/>
  <sheetViews>
    <sheetView topLeftCell="A7" workbookViewId="0">
      <selection activeCell="G17" sqref="G17"/>
    </sheetView>
  </sheetViews>
  <sheetFormatPr defaultRowHeight="12.75"/>
  <sheetData>
    <row r="14" spans="3:3">
      <c r="C14" s="15"/>
    </row>
    <row r="15" spans="3:3">
      <c r="C15" s="17"/>
    </row>
    <row r="16" spans="3:3">
      <c r="C16" s="18"/>
    </row>
    <row r="29" spans="1:1">
      <c r="A29" s="23"/>
    </row>
    <row r="30" spans="1:1">
      <c r="A30" s="5"/>
    </row>
  </sheetData>
  <sheetProtection password="CD12" sheet="1" objects="1" scenarios="1" selectLockedCells="1" selectUnlockedCells="1"/>
  <phoneticPr fontId="19" type="noConversion"/>
  <pageMargins left="1.81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Q38"/>
  <sheetViews>
    <sheetView topLeftCell="A10" workbookViewId="0">
      <selection activeCell="B41" sqref="B41"/>
    </sheetView>
  </sheetViews>
  <sheetFormatPr defaultRowHeight="12.75"/>
  <cols>
    <col min="1" max="1" width="1.5703125" customWidth="1"/>
    <col min="2" max="2" width="47.140625" bestFit="1" customWidth="1"/>
    <col min="3" max="3" width="13.28515625" bestFit="1" customWidth="1"/>
    <col min="4" max="4" width="1.7109375" customWidth="1"/>
    <col min="5" max="5" width="1.42578125" customWidth="1"/>
    <col min="6" max="6" width="20.7109375" customWidth="1"/>
    <col min="7" max="7" width="2.140625" customWidth="1"/>
    <col min="8" max="8" width="20.42578125" customWidth="1"/>
    <col min="9" max="9" width="1.7109375" customWidth="1"/>
    <col min="12" max="12" width="1.85546875" customWidth="1"/>
    <col min="13" max="13" width="15.42578125" customWidth="1"/>
    <col min="14" max="14" width="27" customWidth="1"/>
  </cols>
  <sheetData>
    <row r="1" spans="1:17" ht="14.25" thickTop="1" thickBot="1">
      <c r="A1" s="1"/>
      <c r="B1" s="64" t="s">
        <v>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5"/>
    </row>
    <row r="2" spans="1:17" ht="29.25" customHeight="1" thickTop="1">
      <c r="A2" s="2"/>
      <c r="B2" s="66" t="s">
        <v>40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8"/>
    </row>
    <row r="3" spans="1:17">
      <c r="A3" s="2"/>
      <c r="B3" s="69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1"/>
    </row>
    <row r="4" spans="1:17" ht="13.5" thickBo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</row>
    <row r="5" spans="1:17" ht="24.75" customHeight="1" thickTop="1" thickBot="1">
      <c r="A5" s="2"/>
      <c r="B5" s="30" t="s">
        <v>1</v>
      </c>
      <c r="C5" s="5"/>
      <c r="D5" s="5"/>
      <c r="E5" s="5"/>
      <c r="G5" s="5"/>
      <c r="H5" s="5"/>
      <c r="I5" s="5"/>
      <c r="J5" s="5"/>
      <c r="K5" s="5"/>
      <c r="L5" s="5"/>
      <c r="M5" s="5"/>
      <c r="N5" s="4"/>
    </row>
    <row r="6" spans="1:17" ht="14.25" thickTop="1" thickBot="1">
      <c r="A6" s="2"/>
      <c r="C6" s="31">
        <v>0</v>
      </c>
      <c r="D6" s="6"/>
      <c r="E6" s="54">
        <f>ROUND(C6*3/9,2)</f>
        <v>0</v>
      </c>
      <c r="F6" s="55"/>
      <c r="G6" s="5"/>
      <c r="H6" s="33">
        <f>ROUND(E6,2)</f>
        <v>0</v>
      </c>
      <c r="I6" s="5"/>
      <c r="J6" s="37">
        <f>ROUND(E6/3,2)</f>
        <v>0</v>
      </c>
      <c r="K6" s="38" t="s">
        <v>2</v>
      </c>
      <c r="L6" s="38"/>
      <c r="M6" s="38"/>
      <c r="N6" s="39"/>
    </row>
    <row r="7" spans="1:17" ht="14.25" thickTop="1" thickBot="1">
      <c r="A7" s="2"/>
      <c r="B7" s="20" t="s">
        <v>3</v>
      </c>
      <c r="C7" s="34" t="s">
        <v>4</v>
      </c>
      <c r="D7" s="8" t="s">
        <v>5</v>
      </c>
      <c r="E7" s="56" t="s">
        <v>6</v>
      </c>
      <c r="F7" s="57"/>
      <c r="G7" s="5"/>
      <c r="H7" s="58" t="s">
        <v>7</v>
      </c>
      <c r="I7" s="59"/>
      <c r="J7" s="60"/>
      <c r="K7" s="60"/>
      <c r="L7" s="61"/>
      <c r="M7" s="5"/>
      <c r="N7" s="4"/>
    </row>
    <row r="8" spans="1:17" ht="9.75" customHeight="1" thickTop="1">
      <c r="A8" s="2"/>
      <c r="B8" s="9"/>
      <c r="C8" s="5"/>
      <c r="D8" s="9"/>
      <c r="E8" s="10"/>
      <c r="F8" s="10"/>
      <c r="G8" s="5"/>
      <c r="H8" s="11"/>
      <c r="I8" s="12"/>
      <c r="J8" s="12"/>
      <c r="K8" s="12"/>
      <c r="L8" s="12"/>
      <c r="M8" s="5"/>
      <c r="N8" s="4"/>
    </row>
    <row r="9" spans="1:17" ht="9.75" customHeight="1" thickBot="1">
      <c r="A9" s="2"/>
      <c r="B9" s="9"/>
      <c r="C9" s="5"/>
      <c r="D9" s="9"/>
      <c r="E9" s="10"/>
      <c r="F9" s="10"/>
      <c r="G9" s="5"/>
      <c r="H9" s="11"/>
      <c r="I9" s="12"/>
      <c r="J9" s="12"/>
      <c r="K9" s="12"/>
      <c r="L9" s="12"/>
      <c r="M9" s="5"/>
      <c r="N9" s="4"/>
    </row>
    <row r="10" spans="1:17" ht="14.25" thickTop="1" thickBot="1">
      <c r="A10" s="2"/>
      <c r="C10" s="32">
        <v>0</v>
      </c>
      <c r="D10" s="9"/>
      <c r="E10" s="10"/>
      <c r="F10" s="72" t="s">
        <v>8</v>
      </c>
      <c r="G10" s="73"/>
      <c r="H10" s="73"/>
      <c r="I10" s="73"/>
      <c r="J10" s="73"/>
      <c r="K10" s="73"/>
      <c r="L10" s="73"/>
      <c r="M10" s="73"/>
      <c r="N10" s="74"/>
    </row>
    <row r="11" spans="1:17" ht="14.25" thickTop="1" thickBot="1">
      <c r="A11" s="2"/>
      <c r="B11" s="20" t="s">
        <v>9</v>
      </c>
      <c r="C11" s="35" t="s">
        <v>26</v>
      </c>
      <c r="D11" s="9"/>
      <c r="E11" s="10"/>
      <c r="F11" s="72" t="s">
        <v>41</v>
      </c>
      <c r="G11" s="73"/>
      <c r="H11" s="73"/>
      <c r="I11" s="73"/>
      <c r="J11" s="73"/>
      <c r="K11" s="73"/>
      <c r="L11" s="73"/>
      <c r="M11" s="73"/>
      <c r="N11" s="74"/>
    </row>
    <row r="12" spans="1:17" ht="13.5" customHeight="1" thickTop="1">
      <c r="A12" s="2"/>
      <c r="B12" s="9"/>
      <c r="C12" s="5"/>
      <c r="D12" s="9"/>
      <c r="E12" s="10"/>
      <c r="F12" s="72" t="s">
        <v>42</v>
      </c>
      <c r="G12" s="73"/>
      <c r="H12" s="73"/>
      <c r="I12" s="73"/>
      <c r="J12" s="73"/>
      <c r="K12" s="73"/>
      <c r="L12" s="73"/>
      <c r="M12" s="73"/>
      <c r="N12" s="74"/>
    </row>
    <row r="13" spans="1:17" ht="13.5" customHeight="1">
      <c r="A13" s="2"/>
      <c r="B13" s="9"/>
      <c r="C13" s="5"/>
      <c r="D13" s="9"/>
      <c r="E13" s="10"/>
      <c r="F13" s="42" t="s">
        <v>43</v>
      </c>
      <c r="G13" s="43"/>
      <c r="H13" s="43"/>
      <c r="I13" s="43"/>
      <c r="J13" s="43"/>
      <c r="K13" s="43"/>
      <c r="L13" s="43"/>
      <c r="M13" s="43"/>
      <c r="N13" s="44"/>
    </row>
    <row r="14" spans="1:17" ht="12.75" customHeight="1" thickBot="1">
      <c r="A14" s="2"/>
      <c r="B14" s="9"/>
      <c r="C14" s="5"/>
      <c r="D14" s="9"/>
      <c r="E14" s="10"/>
      <c r="F14" s="10"/>
      <c r="G14" s="5"/>
      <c r="H14" s="11"/>
      <c r="I14" s="12"/>
      <c r="J14" s="12"/>
      <c r="K14" s="12"/>
      <c r="L14" s="12"/>
      <c r="M14" s="13"/>
      <c r="N14" s="14"/>
    </row>
    <row r="15" spans="1:17" ht="14.25" thickTop="1" thickBot="1">
      <c r="A15" s="2"/>
      <c r="C15" s="36">
        <f>C6</f>
        <v>0</v>
      </c>
      <c r="D15" s="6"/>
      <c r="E15" s="62">
        <f>C15*0.000925925</f>
        <v>0</v>
      </c>
      <c r="F15" s="63"/>
      <c r="G15" s="5"/>
      <c r="H15" s="40">
        <v>0</v>
      </c>
      <c r="I15" s="5"/>
      <c r="J15" s="75">
        <f>TRUNC(E15*H15,2)</f>
        <v>0</v>
      </c>
      <c r="K15" s="76"/>
      <c r="M15" s="13"/>
      <c r="N15" s="14"/>
      <c r="Q15" s="15"/>
    </row>
    <row r="16" spans="1:17" ht="14.25" thickTop="1" thickBot="1">
      <c r="A16" s="2"/>
      <c r="B16" s="20" t="s">
        <v>10</v>
      </c>
      <c r="C16" s="34" t="s">
        <v>11</v>
      </c>
      <c r="D16" s="16"/>
      <c r="E16" s="77" t="s">
        <v>12</v>
      </c>
      <c r="F16" s="78"/>
      <c r="G16" s="9" t="s">
        <v>5</v>
      </c>
      <c r="H16" s="34" t="s">
        <v>29</v>
      </c>
      <c r="I16" s="5"/>
      <c r="J16" s="58" t="s">
        <v>13</v>
      </c>
      <c r="K16" s="61"/>
      <c r="M16" s="13"/>
      <c r="N16" s="14"/>
      <c r="Q16" s="17"/>
    </row>
    <row r="17" spans="1:17" ht="9.75" customHeight="1" thickTop="1">
      <c r="A17" s="2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13"/>
      <c r="N17" s="14"/>
      <c r="Q17" s="18"/>
    </row>
    <row r="18" spans="1:17" ht="9" customHeight="1" thickBot="1">
      <c r="A18" s="2"/>
      <c r="B18" s="9"/>
      <c r="C18" s="5"/>
      <c r="D18" s="9"/>
      <c r="E18" s="10"/>
      <c r="F18" s="10"/>
      <c r="G18" s="5"/>
      <c r="H18" s="11"/>
      <c r="I18" s="12"/>
      <c r="J18" s="12"/>
      <c r="K18" s="12"/>
      <c r="L18" s="12"/>
      <c r="M18" s="5"/>
      <c r="N18" s="4"/>
    </row>
    <row r="19" spans="1:17" ht="14.25" thickTop="1" thickBot="1">
      <c r="A19" s="2"/>
      <c r="C19" s="31">
        <v>0</v>
      </c>
      <c r="D19" s="49"/>
      <c r="E19" s="50"/>
      <c r="F19" s="31">
        <v>0</v>
      </c>
      <c r="G19" s="5"/>
      <c r="H19" s="41">
        <f>ROUND(C19*F19,2)</f>
        <v>0</v>
      </c>
      <c r="I19" s="5"/>
      <c r="J19" s="9" t="s">
        <v>34</v>
      </c>
      <c r="K19" s="9"/>
      <c r="L19" s="9"/>
      <c r="M19" s="9"/>
      <c r="N19" s="22"/>
    </row>
    <row r="20" spans="1:17" ht="14.25" thickTop="1" thickBot="1">
      <c r="A20" s="2"/>
      <c r="B20" s="20" t="s">
        <v>14</v>
      </c>
      <c r="C20" s="34" t="s">
        <v>27</v>
      </c>
      <c r="D20" s="51" t="s">
        <v>5</v>
      </c>
      <c r="E20" s="51"/>
      <c r="F20" s="34" t="s">
        <v>28</v>
      </c>
      <c r="G20" s="5"/>
      <c r="H20" s="35" t="s">
        <v>13</v>
      </c>
      <c r="I20" s="11"/>
      <c r="J20" s="9" t="s">
        <v>31</v>
      </c>
      <c r="K20" s="9"/>
      <c r="L20" s="9"/>
      <c r="M20" s="9"/>
      <c r="N20" s="22"/>
    </row>
    <row r="21" spans="1:17" ht="13.5" customHeight="1" thickTop="1">
      <c r="A21" s="2"/>
      <c r="B21" s="9"/>
      <c r="C21" s="5"/>
      <c r="D21" s="13"/>
      <c r="E21" s="13"/>
      <c r="F21" s="5"/>
      <c r="G21" s="5"/>
      <c r="H21" s="11"/>
      <c r="I21" s="11"/>
      <c r="J21" s="9" t="s">
        <v>39</v>
      </c>
      <c r="K21" s="9"/>
      <c r="L21" s="9"/>
      <c r="M21" s="9"/>
      <c r="N21" s="22"/>
    </row>
    <row r="22" spans="1:17" ht="15" customHeight="1" thickBot="1">
      <c r="A22" s="2"/>
      <c r="B22" s="5"/>
      <c r="C22" s="5"/>
      <c r="D22" s="19"/>
      <c r="E22" s="5"/>
      <c r="F22" s="5"/>
      <c r="G22" s="5"/>
      <c r="H22" s="5"/>
      <c r="I22" s="5"/>
      <c r="J22" s="23" t="s">
        <v>36</v>
      </c>
      <c r="N22" s="22"/>
    </row>
    <row r="23" spans="1:17" ht="14.25" thickTop="1" thickBot="1">
      <c r="A23" s="2"/>
      <c r="C23" s="31">
        <v>0</v>
      </c>
      <c r="D23" s="49"/>
      <c r="E23" s="50"/>
      <c r="F23" s="31">
        <v>0</v>
      </c>
      <c r="G23" s="9" t="s">
        <v>5</v>
      </c>
      <c r="H23" s="41">
        <f>ROUND(C23*F23,2)</f>
        <v>0</v>
      </c>
      <c r="I23" s="5"/>
      <c r="J23" s="9" t="s">
        <v>37</v>
      </c>
      <c r="K23" s="9"/>
      <c r="L23" s="9"/>
      <c r="M23" s="9"/>
      <c r="N23" s="22"/>
    </row>
    <row r="24" spans="1:17" ht="14.25" thickTop="1" thickBot="1">
      <c r="A24" s="2"/>
      <c r="B24" s="20" t="s">
        <v>15</v>
      </c>
      <c r="C24" s="34" t="s">
        <v>27</v>
      </c>
      <c r="D24" s="51" t="s">
        <v>5</v>
      </c>
      <c r="E24" s="51"/>
      <c r="F24" s="34" t="s">
        <v>28</v>
      </c>
      <c r="G24" s="5"/>
      <c r="H24" s="35" t="s">
        <v>13</v>
      </c>
      <c r="I24" s="11"/>
      <c r="J24" s="9" t="s">
        <v>35</v>
      </c>
      <c r="K24" s="9"/>
      <c r="L24" s="9"/>
      <c r="M24" s="9"/>
      <c r="N24" s="22"/>
    </row>
    <row r="25" spans="1:17" ht="15" customHeight="1" thickTop="1">
      <c r="A25" s="2"/>
      <c r="B25" s="9"/>
      <c r="C25" s="5"/>
      <c r="D25" s="13"/>
      <c r="E25" s="13"/>
      <c r="F25" s="5"/>
      <c r="G25" s="5"/>
      <c r="H25" s="11"/>
      <c r="I25" s="11"/>
      <c r="J25" s="9" t="s">
        <v>44</v>
      </c>
      <c r="K25" s="9"/>
      <c r="L25" s="9"/>
      <c r="M25" s="9"/>
      <c r="N25" s="22"/>
    </row>
    <row r="26" spans="1:17" ht="15" customHeight="1">
      <c r="A26" s="2"/>
      <c r="B26" s="9"/>
      <c r="C26" s="5"/>
      <c r="D26" s="13"/>
      <c r="E26" s="13"/>
      <c r="F26" s="5"/>
      <c r="G26" s="5"/>
      <c r="H26" s="11"/>
      <c r="I26" s="11"/>
      <c r="J26" s="9" t="s">
        <v>33</v>
      </c>
      <c r="K26" s="9"/>
      <c r="L26" s="9"/>
      <c r="M26" s="9"/>
      <c r="N26" s="22"/>
    </row>
    <row r="27" spans="1:17" ht="15" customHeight="1">
      <c r="A27" s="2"/>
      <c r="D27" s="5"/>
      <c r="E27" s="5"/>
      <c r="F27" s="5"/>
      <c r="G27" s="5"/>
      <c r="H27" s="5"/>
      <c r="I27" s="5"/>
      <c r="J27" s="9" t="s">
        <v>32</v>
      </c>
      <c r="K27" s="9"/>
      <c r="L27" s="9"/>
      <c r="M27" s="9"/>
      <c r="N27" s="22"/>
    </row>
    <row r="28" spans="1:17" ht="15" customHeight="1">
      <c r="A28" s="2"/>
      <c r="D28" s="5"/>
      <c r="E28" s="5"/>
      <c r="F28" s="5"/>
      <c r="G28" s="5"/>
      <c r="H28" s="5"/>
      <c r="I28" s="5"/>
      <c r="J28" s="9" t="s">
        <v>38</v>
      </c>
      <c r="K28" s="9"/>
      <c r="L28" s="9"/>
      <c r="M28" s="9"/>
      <c r="N28" s="22"/>
    </row>
    <row r="29" spans="1:17" ht="15" customHeight="1" thickBot="1">
      <c r="A29" s="2"/>
      <c r="D29" s="5"/>
      <c r="E29" s="5"/>
      <c r="F29" s="5"/>
      <c r="G29" s="5"/>
      <c r="H29" s="5"/>
      <c r="I29" s="5"/>
      <c r="J29" s="9"/>
      <c r="K29" s="9"/>
      <c r="L29" s="9"/>
      <c r="M29" s="9"/>
      <c r="N29" s="22"/>
    </row>
    <row r="30" spans="1:17" ht="14.25" thickTop="1" thickBot="1">
      <c r="A30" s="2"/>
      <c r="B30" s="20" t="s">
        <v>16</v>
      </c>
      <c r="C30" s="32">
        <v>0</v>
      </c>
      <c r="D30" s="9" t="s">
        <v>5</v>
      </c>
      <c r="E30" s="5"/>
      <c r="F30" s="51" t="s">
        <v>17</v>
      </c>
      <c r="G30" s="52"/>
      <c r="H30" s="52"/>
      <c r="I30" s="52"/>
      <c r="J30" s="52"/>
      <c r="K30" s="52"/>
      <c r="L30" s="52"/>
      <c r="M30" s="52"/>
      <c r="N30" s="53"/>
    </row>
    <row r="31" spans="1:17" ht="14.25" thickTop="1" thickBot="1">
      <c r="A31" s="2"/>
      <c r="B31" s="9" t="s">
        <v>18</v>
      </c>
      <c r="C31" s="35" t="s">
        <v>26</v>
      </c>
      <c r="D31" s="5"/>
      <c r="E31" s="5"/>
      <c r="F31" s="13" t="s">
        <v>19</v>
      </c>
      <c r="G31" s="21"/>
      <c r="H31" s="21"/>
      <c r="I31" s="21"/>
      <c r="J31" s="21"/>
      <c r="K31" s="21"/>
      <c r="L31" s="13"/>
      <c r="M31" s="9"/>
      <c r="N31" s="22"/>
    </row>
    <row r="32" spans="1:17" ht="9.75" customHeight="1" thickTop="1">
      <c r="A32" s="2"/>
      <c r="B32" s="9"/>
      <c r="C32" s="11"/>
      <c r="D32" s="5"/>
      <c r="E32" s="5"/>
      <c r="F32" s="5"/>
      <c r="G32" s="5"/>
      <c r="H32" s="5"/>
      <c r="I32" s="5"/>
      <c r="J32" s="5"/>
      <c r="K32" s="5"/>
      <c r="L32" s="5"/>
      <c r="M32" s="5"/>
      <c r="N32" s="4"/>
    </row>
    <row r="33" spans="1:15" ht="9.75" customHeight="1" thickBot="1">
      <c r="A33" s="2"/>
      <c r="B33" s="9"/>
      <c r="C33" s="11"/>
      <c r="D33" s="5"/>
      <c r="E33" s="5"/>
      <c r="F33" s="5"/>
      <c r="G33" s="5"/>
      <c r="N33" s="4"/>
      <c r="O33" s="23"/>
    </row>
    <row r="34" spans="1:15" ht="14.25" thickTop="1" thickBot="1">
      <c r="A34" s="2"/>
      <c r="B34" s="7" t="s">
        <v>20</v>
      </c>
      <c r="C34" s="29">
        <f>C10+J15+H19+H23+C30</f>
        <v>0</v>
      </c>
      <c r="D34" s="5"/>
      <c r="E34" s="5"/>
      <c r="F34" s="24" t="s">
        <v>21</v>
      </c>
      <c r="G34" s="5"/>
      <c r="H34" s="13" t="s">
        <v>46</v>
      </c>
      <c r="I34" s="21"/>
      <c r="J34" s="21"/>
      <c r="K34" s="21"/>
      <c r="L34" s="21"/>
      <c r="M34" s="21"/>
      <c r="N34" s="14"/>
      <c r="O34" s="5"/>
    </row>
    <row r="35" spans="1:15" ht="14.25" thickTop="1" thickBot="1">
      <c r="A35" s="2"/>
      <c r="C35" s="35" t="s">
        <v>30</v>
      </c>
      <c r="D35" s="5"/>
      <c r="E35" s="5"/>
      <c r="H35" s="9" t="s">
        <v>45</v>
      </c>
      <c r="I35" s="5"/>
      <c r="J35" s="5"/>
      <c r="K35" s="5"/>
      <c r="L35" s="5"/>
      <c r="M35" s="5"/>
      <c r="N35" s="25"/>
    </row>
    <row r="36" spans="1:15" ht="13.5" thickTop="1">
      <c r="A36" s="2"/>
      <c r="B36" s="5"/>
      <c r="C36" s="11"/>
      <c r="D36" s="5"/>
      <c r="E36" s="5"/>
      <c r="H36" s="23" t="s">
        <v>47</v>
      </c>
      <c r="N36" s="25"/>
    </row>
    <row r="37" spans="1:15" ht="13.5" thickBot="1">
      <c r="A37" s="26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8"/>
    </row>
    <row r="38" spans="1:15" ht="13.5" thickTop="1"/>
  </sheetData>
  <sheetProtection password="CD12" sheet="1"/>
  <mergeCells count="18">
    <mergeCell ref="B1:N1"/>
    <mergeCell ref="B2:N2"/>
    <mergeCell ref="B3:N3"/>
    <mergeCell ref="D19:E19"/>
    <mergeCell ref="F10:N10"/>
    <mergeCell ref="F11:N11"/>
    <mergeCell ref="F12:N12"/>
    <mergeCell ref="J15:K15"/>
    <mergeCell ref="E16:F16"/>
    <mergeCell ref="J16:K16"/>
    <mergeCell ref="D23:E23"/>
    <mergeCell ref="D20:E20"/>
    <mergeCell ref="F30:N30"/>
    <mergeCell ref="E6:F6"/>
    <mergeCell ref="E7:F7"/>
    <mergeCell ref="H7:L7"/>
    <mergeCell ref="D24:E24"/>
    <mergeCell ref="E15:F15"/>
  </mergeCells>
  <phoneticPr fontId="19" type="noConversion"/>
  <conditionalFormatting sqref="H23 H19">
    <cfRule type="cellIs" dxfId="82" priority="10" stopIfTrue="1" operator="between">
      <formula>0.01</formula>
      <formula>$J$6</formula>
    </cfRule>
  </conditionalFormatting>
  <conditionalFormatting sqref="H15">
    <cfRule type="expression" dxfId="81" priority="1" stopIfTrue="1">
      <formula>($C$10+$J$15)&gt;$J$6</formula>
    </cfRule>
    <cfRule type="cellIs" dxfId="80" priority="12" stopIfTrue="1" operator="equal">
      <formula>120</formula>
    </cfRule>
  </conditionalFormatting>
  <conditionalFormatting sqref="J15:K15">
    <cfRule type="expression" dxfId="79" priority="2" stopIfTrue="1">
      <formula>($C$10+$J$15)&gt;$J$6</formula>
    </cfRule>
    <cfRule type="cellIs" dxfId="78" priority="13" stopIfTrue="1" operator="between">
      <formula>0.01</formula>
      <formula>($J$6-0.05)</formula>
    </cfRule>
    <cfRule type="cellIs" dxfId="77" priority="14" stopIfTrue="1" operator="greaterThan">
      <formula>$J$6</formula>
    </cfRule>
    <cfRule type="cellIs" dxfId="65" priority="15" stopIfTrue="1" operator="between">
      <formula>($J$6-0.05)</formula>
      <formula>($J$6)</formula>
    </cfRule>
  </conditionalFormatting>
  <conditionalFormatting sqref="C10">
    <cfRule type="cellIs" dxfId="76" priority="6" stopIfTrue="1" operator="greaterThan">
      <formula>$J$6</formula>
    </cfRule>
    <cfRule type="cellIs" dxfId="75" priority="16" stopIfTrue="1" operator="equal">
      <formula>$J$6</formula>
    </cfRule>
    <cfRule type="cellIs" dxfId="74" priority="17" stopIfTrue="1" operator="between">
      <formula>0.01</formula>
      <formula>$J$6</formula>
    </cfRule>
  </conditionalFormatting>
  <conditionalFormatting sqref="C34">
    <cfRule type="cellIs" dxfId="73" priority="3" stopIfTrue="1" operator="greaterThan">
      <formula>$J$6</formula>
    </cfRule>
    <cfRule type="cellIs" dxfId="72" priority="19" stopIfTrue="1" operator="lessThan">
      <formula>$J$6</formula>
    </cfRule>
    <cfRule type="cellIs" dxfId="71" priority="21" stopIfTrue="1" operator="equal">
      <formula>$J$6</formula>
    </cfRule>
  </conditionalFormatting>
  <conditionalFormatting sqref="C30">
    <cfRule type="cellIs" dxfId="70" priority="7" stopIfTrue="1" operator="equal">
      <formula>$J$6</formula>
    </cfRule>
    <cfRule type="cellIs" dxfId="69" priority="22" stopIfTrue="1" operator="greaterThanOrEqual">
      <formula>0.01</formula>
    </cfRule>
  </conditionalFormatting>
  <conditionalFormatting sqref="H19 H23">
    <cfRule type="cellIs" dxfId="68" priority="9" stopIfTrue="1" operator="equal">
      <formula>$J$6</formula>
    </cfRule>
  </conditionalFormatting>
  <conditionalFormatting sqref="H19">
    <cfRule type="cellIs" dxfId="67" priority="5" stopIfTrue="1" operator="greaterThan">
      <formula>$J$6</formula>
    </cfRule>
  </conditionalFormatting>
  <conditionalFormatting sqref="H23">
    <cfRule type="cellIs" dxfId="66" priority="4" stopIfTrue="1" operator="greaterThan">
      <formula>$J$6</formula>
    </cfRule>
  </conditionalFormatting>
  <dataValidations count="6">
    <dataValidation type="decimal" allowBlank="1" showInputMessage="1" showErrorMessage="1" errorTitle="RF Summer Grant" error="Amount exceeds 1/9th salary." promptTitle="RF Summer Grant Salary" prompt="Must be less than or equal to 1/9th annual salary._x000a__x000a_In a given month, if 100% of effort is devoted to RF Summer Grant Salary, then he/she would not be eligible for any other assignment with the exception of approved college foundation compensation." sqref="C10">
      <formula1>0</formula1>
      <formula2>J6</formula2>
    </dataValidation>
    <dataValidation type="decimal" allowBlank="1" showInputMessage="1" showErrorMessage="1" errorTitle="Summer Chair Assignment" error="Hours cannot exceed 120." promptTitle="Summer Chair Assignment" prompt="Cannot exceed 120 hours per month._x000a__x000a_In a given month, if 100% of effort is devoted to Summer Chair Assignment, then he/she would not be eligible for any other assignment with the exception of approved college foundation compensation." sqref="H15">
      <formula1>0</formula1>
      <formula2>120</formula2>
    </dataValidation>
    <dataValidation allowBlank="1" showInputMessage="1" showErrorMessage="1" promptTitle="Other CUNY Summer Employment" prompt="With the approval of the Chancellor or appropriate President: college foundation compensation may exceed the 3/9ths limitation." sqref="C30"/>
    <dataValidation allowBlank="1" showInputMessage="1" showErrorMessage="1" promptTitle="Annual Salary" prompt="Enter the annual salary." sqref="C6"/>
    <dataValidation allowBlank="1" showInputMessage="1" showErrorMessage="1" promptTitle="Summer Teaching Assignment" prompt="In a given month, if 100% of effort is devoted to RF Summer Grant Salary or Summer Chair Assignment, then he/she would not be eligible for any other assignment with the exception of approved college foundation compensation." sqref="C19"/>
    <dataValidation allowBlank="1" showInputMessage="1" showErrorMessage="1" promptTitle="Summer Non-Teaching Assignment" prompt="In a given month, if 100% of effort is devoted to RF Summer Grant Salary or Summer Chair Assignment, then he/she would not be eligible for any other assignment with the exception of approved college foundation compensation." sqref="C23"/>
  </dataValidations>
  <pageMargins left="0.2" right="0.2" top="0.45" bottom="1" header="0.25" footer="0.5"/>
  <pageSetup scale="8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Q38"/>
  <sheetViews>
    <sheetView workbookViewId="0">
      <selection activeCell="B5" sqref="B5"/>
    </sheetView>
  </sheetViews>
  <sheetFormatPr defaultRowHeight="12.75"/>
  <cols>
    <col min="1" max="1" width="1.5703125" customWidth="1"/>
    <col min="2" max="2" width="47.140625" bestFit="1" customWidth="1"/>
    <col min="3" max="3" width="13.28515625" bestFit="1" customWidth="1"/>
    <col min="4" max="4" width="1.7109375" customWidth="1"/>
    <col min="5" max="5" width="1.42578125" customWidth="1"/>
    <col min="6" max="6" width="20.7109375" customWidth="1"/>
    <col min="7" max="7" width="2.140625" customWidth="1"/>
    <col min="8" max="8" width="20.42578125" customWidth="1"/>
    <col min="9" max="9" width="1.7109375" customWidth="1"/>
    <col min="12" max="12" width="1.85546875" customWidth="1"/>
    <col min="13" max="13" width="15.42578125" customWidth="1"/>
    <col min="14" max="14" width="27" customWidth="1"/>
  </cols>
  <sheetData>
    <row r="1" spans="1:17" ht="14.25" thickTop="1" thickBot="1">
      <c r="A1" s="1"/>
      <c r="B1" s="64" t="s">
        <v>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5"/>
    </row>
    <row r="2" spans="1:17" ht="29.25" customHeight="1" thickTop="1">
      <c r="A2" s="2"/>
      <c r="B2" s="66" t="s">
        <v>40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8"/>
    </row>
    <row r="3" spans="1:17">
      <c r="A3" s="2"/>
      <c r="B3" s="69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1"/>
    </row>
    <row r="4" spans="1:17" ht="13.5" thickBo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</row>
    <row r="5" spans="1:17" ht="24.75" customHeight="1" thickTop="1" thickBot="1">
      <c r="A5" s="2"/>
      <c r="B5" s="30" t="s">
        <v>1</v>
      </c>
      <c r="C5" s="5"/>
      <c r="D5" s="5"/>
      <c r="E5" s="5"/>
      <c r="G5" s="5"/>
      <c r="H5" s="5"/>
      <c r="I5" s="5"/>
      <c r="J5" s="5"/>
      <c r="K5" s="5"/>
      <c r="L5" s="5"/>
      <c r="M5" s="5"/>
      <c r="N5" s="4"/>
    </row>
    <row r="6" spans="1:17" ht="14.25" thickTop="1" thickBot="1">
      <c r="A6" s="2"/>
      <c r="C6" s="31">
        <v>0</v>
      </c>
      <c r="D6" s="6"/>
      <c r="E6" s="54">
        <f>ROUND(C6*3/9,2)</f>
        <v>0</v>
      </c>
      <c r="F6" s="55"/>
      <c r="G6" s="5"/>
      <c r="H6" s="33">
        <f>ROUND(E6,2)</f>
        <v>0</v>
      </c>
      <c r="I6" s="5"/>
      <c r="J6" s="37">
        <f>ROUND(E6/3,2)</f>
        <v>0</v>
      </c>
      <c r="K6" s="38" t="s">
        <v>2</v>
      </c>
      <c r="L6" s="38"/>
      <c r="M6" s="38"/>
      <c r="N6" s="39"/>
    </row>
    <row r="7" spans="1:17" ht="14.25" thickTop="1" thickBot="1">
      <c r="A7" s="2"/>
      <c r="B7" s="20" t="s">
        <v>3</v>
      </c>
      <c r="C7" s="34" t="s">
        <v>4</v>
      </c>
      <c r="D7" s="8" t="s">
        <v>5</v>
      </c>
      <c r="E7" s="56" t="s">
        <v>6</v>
      </c>
      <c r="F7" s="57"/>
      <c r="G7" s="5"/>
      <c r="H7" s="58" t="s">
        <v>7</v>
      </c>
      <c r="I7" s="59"/>
      <c r="J7" s="60"/>
      <c r="K7" s="60"/>
      <c r="L7" s="61"/>
      <c r="M7" s="5"/>
      <c r="N7" s="4"/>
    </row>
    <row r="8" spans="1:17" ht="9.75" customHeight="1" thickTop="1">
      <c r="A8" s="2"/>
      <c r="B8" s="9"/>
      <c r="C8" s="5"/>
      <c r="D8" s="9"/>
      <c r="E8" s="10"/>
      <c r="F8" s="10"/>
      <c r="G8" s="5"/>
      <c r="H8" s="11"/>
      <c r="I8" s="12"/>
      <c r="J8" s="12"/>
      <c r="K8" s="12"/>
      <c r="L8" s="12"/>
      <c r="M8" s="5"/>
      <c r="N8" s="4"/>
    </row>
    <row r="9" spans="1:17" ht="9.75" customHeight="1" thickBot="1">
      <c r="A9" s="2"/>
      <c r="B9" s="9"/>
      <c r="C9" s="5"/>
      <c r="D9" s="9"/>
      <c r="E9" s="10"/>
      <c r="F9" s="10"/>
      <c r="G9" s="5"/>
      <c r="H9" s="11"/>
      <c r="I9" s="12"/>
      <c r="J9" s="12"/>
      <c r="K9" s="12"/>
      <c r="L9" s="12"/>
      <c r="M9" s="5"/>
      <c r="N9" s="4"/>
    </row>
    <row r="10" spans="1:17" ht="14.25" thickTop="1" thickBot="1">
      <c r="A10" s="2"/>
      <c r="C10" s="32">
        <v>0</v>
      </c>
      <c r="D10" s="9"/>
      <c r="E10" s="10"/>
      <c r="F10" s="72" t="s">
        <v>25</v>
      </c>
      <c r="G10" s="73"/>
      <c r="H10" s="73"/>
      <c r="I10" s="73"/>
      <c r="J10" s="73"/>
      <c r="K10" s="73"/>
      <c r="L10" s="73"/>
      <c r="M10" s="73"/>
      <c r="N10" s="74"/>
    </row>
    <row r="11" spans="1:17" ht="14.25" thickTop="1" thickBot="1">
      <c r="A11" s="2"/>
      <c r="B11" s="20" t="s">
        <v>9</v>
      </c>
      <c r="C11" s="35" t="s">
        <v>26</v>
      </c>
      <c r="D11" s="9"/>
      <c r="E11" s="10"/>
      <c r="F11" s="72" t="s">
        <v>51</v>
      </c>
      <c r="G11" s="73"/>
      <c r="H11" s="73"/>
      <c r="I11" s="73"/>
      <c r="J11" s="73"/>
      <c r="K11" s="73"/>
      <c r="L11" s="73"/>
      <c r="M11" s="73"/>
      <c r="N11" s="74"/>
    </row>
    <row r="12" spans="1:17" ht="13.5" customHeight="1" thickTop="1">
      <c r="A12" s="2"/>
      <c r="B12" s="9"/>
      <c r="C12" s="5"/>
      <c r="D12" s="9"/>
      <c r="E12" s="10"/>
      <c r="F12" s="72" t="s">
        <v>52</v>
      </c>
      <c r="G12" s="73"/>
      <c r="H12" s="73"/>
      <c r="I12" s="73"/>
      <c r="J12" s="73"/>
      <c r="K12" s="73"/>
      <c r="L12" s="73"/>
      <c r="M12" s="73"/>
      <c r="N12" s="74"/>
    </row>
    <row r="13" spans="1:17" ht="13.5" customHeight="1">
      <c r="A13" s="2"/>
      <c r="B13" s="9"/>
      <c r="C13" s="5"/>
      <c r="D13" s="9"/>
      <c r="E13" s="10"/>
      <c r="F13" s="42" t="s">
        <v>43</v>
      </c>
      <c r="G13" s="43"/>
      <c r="H13" s="43"/>
      <c r="I13" s="43"/>
      <c r="J13" s="43"/>
      <c r="K13" s="43"/>
      <c r="L13" s="43"/>
      <c r="M13" s="43"/>
      <c r="N13" s="44"/>
    </row>
    <row r="14" spans="1:17" ht="12.75" customHeight="1" thickBot="1">
      <c r="A14" s="2"/>
      <c r="B14" s="9"/>
      <c r="C14" s="5"/>
      <c r="D14" s="9"/>
      <c r="E14" s="10"/>
      <c r="F14" s="10"/>
      <c r="G14" s="5"/>
      <c r="H14" s="11"/>
      <c r="I14" s="12"/>
      <c r="J14" s="12"/>
      <c r="K14" s="12"/>
      <c r="L14" s="12"/>
      <c r="M14" s="13"/>
      <c r="N14" s="14"/>
    </row>
    <row r="15" spans="1:17" ht="14.25" thickTop="1" thickBot="1">
      <c r="A15" s="2"/>
      <c r="C15" s="36">
        <f>C6</f>
        <v>0</v>
      </c>
      <c r="D15" s="6"/>
      <c r="E15" s="62">
        <f>C15*0.000925925</f>
        <v>0</v>
      </c>
      <c r="F15" s="63"/>
      <c r="G15" s="5"/>
      <c r="H15" s="40">
        <v>0</v>
      </c>
      <c r="I15" s="5"/>
      <c r="J15" s="75">
        <f>TRUNC(E15*H15,2)</f>
        <v>0</v>
      </c>
      <c r="K15" s="76"/>
      <c r="M15" s="13"/>
      <c r="N15" s="14"/>
      <c r="Q15" s="15"/>
    </row>
    <row r="16" spans="1:17" ht="14.25" thickTop="1" thickBot="1">
      <c r="A16" s="2"/>
      <c r="B16" s="20" t="s">
        <v>10</v>
      </c>
      <c r="C16" s="34" t="s">
        <v>11</v>
      </c>
      <c r="D16" s="16"/>
      <c r="E16" s="77" t="s">
        <v>12</v>
      </c>
      <c r="F16" s="78"/>
      <c r="G16" s="9" t="s">
        <v>5</v>
      </c>
      <c r="H16" s="34" t="s">
        <v>29</v>
      </c>
      <c r="I16" s="5"/>
      <c r="J16" s="58" t="s">
        <v>13</v>
      </c>
      <c r="K16" s="61"/>
      <c r="M16" s="13"/>
      <c r="N16" s="14"/>
      <c r="Q16" s="17"/>
    </row>
    <row r="17" spans="1:17" ht="9.75" customHeight="1" thickTop="1">
      <c r="A17" s="2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13"/>
      <c r="N17" s="14"/>
      <c r="Q17" s="18"/>
    </row>
    <row r="18" spans="1:17" ht="9" customHeight="1" thickBot="1">
      <c r="A18" s="2"/>
      <c r="B18" s="9"/>
      <c r="C18" s="5"/>
      <c r="D18" s="9"/>
      <c r="E18" s="10"/>
      <c r="F18" s="10"/>
      <c r="G18" s="5"/>
      <c r="H18" s="11"/>
      <c r="I18" s="12"/>
      <c r="J18" s="12"/>
      <c r="K18" s="12"/>
      <c r="L18" s="12"/>
      <c r="M18" s="5"/>
      <c r="N18" s="4"/>
    </row>
    <row r="19" spans="1:17" ht="14.25" thickTop="1" thickBot="1">
      <c r="A19" s="2"/>
      <c r="C19" s="31">
        <v>0</v>
      </c>
      <c r="D19" s="49"/>
      <c r="E19" s="50"/>
      <c r="F19" s="31">
        <v>0</v>
      </c>
      <c r="G19" s="5"/>
      <c r="H19" s="41">
        <f>ROUND(C19*F19,2)</f>
        <v>0</v>
      </c>
      <c r="I19" s="5"/>
      <c r="J19" s="9" t="s">
        <v>34</v>
      </c>
      <c r="K19" s="9"/>
      <c r="L19" s="9"/>
      <c r="M19" s="9"/>
      <c r="N19" s="22"/>
    </row>
    <row r="20" spans="1:17" ht="14.25" thickTop="1" thickBot="1">
      <c r="A20" s="2"/>
      <c r="B20" s="20" t="s">
        <v>14</v>
      </c>
      <c r="C20" s="34" t="s">
        <v>27</v>
      </c>
      <c r="D20" s="51" t="s">
        <v>5</v>
      </c>
      <c r="E20" s="51"/>
      <c r="F20" s="34" t="s">
        <v>28</v>
      </c>
      <c r="G20" s="5"/>
      <c r="H20" s="35" t="s">
        <v>13</v>
      </c>
      <c r="I20" s="11"/>
      <c r="J20" s="9" t="s">
        <v>31</v>
      </c>
      <c r="K20" s="9"/>
      <c r="L20" s="9"/>
      <c r="M20" s="9"/>
      <c r="N20" s="22"/>
    </row>
    <row r="21" spans="1:17" ht="13.5" customHeight="1" thickTop="1">
      <c r="A21" s="2"/>
      <c r="B21" s="9"/>
      <c r="C21" s="5"/>
      <c r="D21" s="13"/>
      <c r="E21" s="13"/>
      <c r="F21" s="5"/>
      <c r="G21" s="5"/>
      <c r="H21" s="11"/>
      <c r="I21" s="11"/>
      <c r="J21" s="9" t="s">
        <v>39</v>
      </c>
      <c r="K21" s="9"/>
      <c r="L21" s="9"/>
      <c r="M21" s="9"/>
      <c r="N21" s="22"/>
    </row>
    <row r="22" spans="1:17" ht="15" customHeight="1" thickBot="1">
      <c r="A22" s="2"/>
      <c r="B22" s="5"/>
      <c r="C22" s="5"/>
      <c r="D22" s="19"/>
      <c r="E22" s="5"/>
      <c r="F22" s="5"/>
      <c r="G22" s="5"/>
      <c r="H22" s="5"/>
      <c r="I22" s="5"/>
      <c r="J22" s="23" t="s">
        <v>36</v>
      </c>
      <c r="N22" s="22"/>
    </row>
    <row r="23" spans="1:17" ht="14.25" thickTop="1" thickBot="1">
      <c r="A23" s="2"/>
      <c r="C23" s="31">
        <v>0</v>
      </c>
      <c r="D23" s="49"/>
      <c r="E23" s="50"/>
      <c r="F23" s="31">
        <v>0</v>
      </c>
      <c r="G23" s="9" t="s">
        <v>5</v>
      </c>
      <c r="H23" s="41">
        <f>ROUND(C23*F23,2)</f>
        <v>0</v>
      </c>
      <c r="I23" s="5"/>
      <c r="J23" s="9" t="s">
        <v>37</v>
      </c>
      <c r="K23" s="9"/>
      <c r="L23" s="9"/>
      <c r="M23" s="9"/>
      <c r="N23" s="22"/>
    </row>
    <row r="24" spans="1:17" ht="14.25" thickTop="1" thickBot="1">
      <c r="A24" s="2"/>
      <c r="B24" s="20" t="s">
        <v>15</v>
      </c>
      <c r="C24" s="34" t="s">
        <v>27</v>
      </c>
      <c r="D24" s="51" t="s">
        <v>5</v>
      </c>
      <c r="E24" s="51"/>
      <c r="F24" s="34" t="s">
        <v>28</v>
      </c>
      <c r="G24" s="5"/>
      <c r="H24" s="35" t="s">
        <v>13</v>
      </c>
      <c r="I24" s="11"/>
      <c r="J24" s="9" t="s">
        <v>35</v>
      </c>
      <c r="K24" s="9"/>
      <c r="L24" s="9"/>
      <c r="M24" s="9"/>
      <c r="N24" s="22"/>
    </row>
    <row r="25" spans="1:17" ht="15" customHeight="1" thickTop="1">
      <c r="A25" s="2"/>
      <c r="B25" s="9"/>
      <c r="C25" s="5"/>
      <c r="D25" s="13"/>
      <c r="E25" s="13"/>
      <c r="F25" s="5"/>
      <c r="G25" s="5"/>
      <c r="H25" s="11"/>
      <c r="I25" s="11"/>
      <c r="J25" s="9" t="s">
        <v>44</v>
      </c>
      <c r="K25" s="9"/>
      <c r="L25" s="9"/>
      <c r="M25" s="9"/>
      <c r="N25" s="22"/>
    </row>
    <row r="26" spans="1:17" ht="15" customHeight="1">
      <c r="A26" s="2"/>
      <c r="B26" s="9"/>
      <c r="C26" s="5"/>
      <c r="D26" s="13"/>
      <c r="E26" s="13"/>
      <c r="F26" s="5"/>
      <c r="G26" s="5"/>
      <c r="H26" s="11"/>
      <c r="I26" s="11"/>
      <c r="J26" s="9" t="s">
        <v>33</v>
      </c>
      <c r="K26" s="9"/>
      <c r="L26" s="9"/>
      <c r="M26" s="9"/>
      <c r="N26" s="22"/>
    </row>
    <row r="27" spans="1:17" ht="15" customHeight="1">
      <c r="A27" s="2"/>
      <c r="D27" s="5"/>
      <c r="E27" s="5"/>
      <c r="F27" s="5"/>
      <c r="G27" s="5"/>
      <c r="H27" s="5"/>
      <c r="I27" s="5"/>
      <c r="J27" s="9" t="s">
        <v>32</v>
      </c>
      <c r="K27" s="9"/>
      <c r="L27" s="9"/>
      <c r="M27" s="9"/>
      <c r="N27" s="22"/>
    </row>
    <row r="28" spans="1:17" ht="15" customHeight="1">
      <c r="A28" s="2"/>
      <c r="D28" s="5"/>
      <c r="E28" s="5"/>
      <c r="F28" s="5"/>
      <c r="G28" s="5"/>
      <c r="H28" s="5"/>
      <c r="I28" s="5"/>
      <c r="J28" s="9" t="s">
        <v>38</v>
      </c>
      <c r="K28" s="9"/>
      <c r="L28" s="9"/>
      <c r="M28" s="9"/>
      <c r="N28" s="22"/>
    </row>
    <row r="29" spans="1:17" ht="15" customHeight="1" thickBot="1">
      <c r="A29" s="2"/>
      <c r="D29" s="5"/>
      <c r="E29" s="5"/>
      <c r="F29" s="5"/>
      <c r="G29" s="5"/>
      <c r="H29" s="5"/>
      <c r="I29" s="5"/>
      <c r="J29" s="9"/>
      <c r="K29" s="9"/>
      <c r="L29" s="9"/>
      <c r="M29" s="9"/>
      <c r="N29" s="22"/>
    </row>
    <row r="30" spans="1:17" ht="14.25" thickTop="1" thickBot="1">
      <c r="A30" s="2"/>
      <c r="B30" s="20" t="s">
        <v>16</v>
      </c>
      <c r="C30" s="32">
        <v>0</v>
      </c>
      <c r="D30" s="9" t="s">
        <v>5</v>
      </c>
      <c r="E30" s="5"/>
      <c r="F30" s="51" t="s">
        <v>17</v>
      </c>
      <c r="G30" s="52"/>
      <c r="H30" s="52"/>
      <c r="I30" s="52"/>
      <c r="J30" s="52"/>
      <c r="K30" s="52"/>
      <c r="L30" s="52"/>
      <c r="M30" s="52"/>
      <c r="N30" s="53"/>
    </row>
    <row r="31" spans="1:17" ht="14.25" thickTop="1" thickBot="1">
      <c r="A31" s="2"/>
      <c r="B31" s="9" t="s">
        <v>18</v>
      </c>
      <c r="C31" s="35" t="s">
        <v>26</v>
      </c>
      <c r="D31" s="5"/>
      <c r="E31" s="5"/>
      <c r="F31" s="13" t="s">
        <v>19</v>
      </c>
      <c r="G31" s="21"/>
      <c r="H31" s="21"/>
      <c r="I31" s="21"/>
      <c r="J31" s="21"/>
      <c r="K31" s="21"/>
      <c r="L31" s="13"/>
      <c r="M31" s="9"/>
      <c r="N31" s="22"/>
    </row>
    <row r="32" spans="1:17" ht="9.75" customHeight="1" thickTop="1">
      <c r="A32" s="2"/>
      <c r="B32" s="9"/>
      <c r="C32" s="11"/>
      <c r="D32" s="5"/>
      <c r="E32" s="5"/>
      <c r="F32" s="5"/>
      <c r="G32" s="5"/>
      <c r="H32" s="5"/>
      <c r="I32" s="5"/>
      <c r="J32" s="5"/>
      <c r="K32" s="5"/>
      <c r="L32" s="5"/>
      <c r="M32" s="5"/>
      <c r="N32" s="4"/>
    </row>
    <row r="33" spans="1:15" ht="9.75" customHeight="1" thickBot="1">
      <c r="A33" s="2"/>
      <c r="B33" s="9"/>
      <c r="C33" s="11"/>
      <c r="D33" s="5"/>
      <c r="E33" s="5"/>
      <c r="F33" s="5"/>
      <c r="G33" s="5"/>
      <c r="N33" s="4"/>
      <c r="O33" s="23"/>
    </row>
    <row r="34" spans="1:15" ht="14.25" thickTop="1" thickBot="1">
      <c r="A34" s="2"/>
      <c r="B34" s="7" t="s">
        <v>20</v>
      </c>
      <c r="C34" s="29">
        <f>C10+J15+H19+H23+C30</f>
        <v>0</v>
      </c>
      <c r="D34" s="5"/>
      <c r="E34" s="5"/>
      <c r="F34" s="24" t="s">
        <v>22</v>
      </c>
      <c r="G34" s="5"/>
      <c r="H34" s="13" t="s">
        <v>46</v>
      </c>
      <c r="I34" s="21"/>
      <c r="J34" s="21"/>
      <c r="K34" s="21"/>
      <c r="L34" s="21"/>
      <c r="M34" s="21"/>
      <c r="N34" s="14"/>
      <c r="O34" s="5"/>
    </row>
    <row r="35" spans="1:15" ht="14.25" thickTop="1" thickBot="1">
      <c r="A35" s="2"/>
      <c r="C35" s="35" t="s">
        <v>30</v>
      </c>
      <c r="D35" s="5"/>
      <c r="E35" s="5"/>
      <c r="H35" s="9" t="s">
        <v>45</v>
      </c>
      <c r="I35" s="5"/>
      <c r="J35" s="5"/>
      <c r="K35" s="5"/>
      <c r="L35" s="5"/>
      <c r="M35" s="5"/>
      <c r="N35" s="25"/>
    </row>
    <row r="36" spans="1:15" ht="13.5" thickTop="1">
      <c r="A36" s="2"/>
      <c r="B36" s="5"/>
      <c r="C36" s="11"/>
      <c r="D36" s="5"/>
      <c r="E36" s="5"/>
      <c r="H36" s="23" t="s">
        <v>47</v>
      </c>
      <c r="N36" s="25"/>
    </row>
    <row r="37" spans="1:15" ht="13.5" thickBot="1">
      <c r="A37" s="26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8"/>
    </row>
    <row r="38" spans="1:15" ht="13.5" thickTop="1"/>
  </sheetData>
  <sheetProtection password="CD12" sheet="1" objects="1" scenarios="1"/>
  <mergeCells count="18">
    <mergeCell ref="D19:E19"/>
    <mergeCell ref="D20:E20"/>
    <mergeCell ref="E7:F7"/>
    <mergeCell ref="H7:L7"/>
    <mergeCell ref="B1:N1"/>
    <mergeCell ref="B2:N2"/>
    <mergeCell ref="B3:N3"/>
    <mergeCell ref="E6:F6"/>
    <mergeCell ref="D23:E23"/>
    <mergeCell ref="D24:E24"/>
    <mergeCell ref="F30:N30"/>
    <mergeCell ref="F10:N10"/>
    <mergeCell ref="F11:N11"/>
    <mergeCell ref="F12:N12"/>
    <mergeCell ref="E15:F15"/>
    <mergeCell ref="J15:K15"/>
    <mergeCell ref="E16:F16"/>
    <mergeCell ref="J16:K16"/>
  </mergeCells>
  <phoneticPr fontId="19" type="noConversion"/>
  <conditionalFormatting sqref="H23 H19">
    <cfRule type="cellIs" dxfId="64" priority="22" stopIfTrue="1" operator="between">
      <formula>0.01</formula>
      <formula>$J$6</formula>
    </cfRule>
  </conditionalFormatting>
  <conditionalFormatting sqref="H15">
    <cfRule type="cellIs" dxfId="63" priority="21" stopIfTrue="1" operator="equal">
      <formula>120</formula>
    </cfRule>
  </conditionalFormatting>
  <conditionalFormatting sqref="J15:K15">
    <cfRule type="cellIs" dxfId="62" priority="18" stopIfTrue="1" operator="between">
      <formula>0.01</formula>
      <formula>($J$6-0.05)</formula>
    </cfRule>
    <cfRule type="cellIs" dxfId="61" priority="19" stopIfTrue="1" operator="greaterThan">
      <formula>$J$6</formula>
    </cfRule>
    <cfRule type="cellIs" dxfId="60" priority="20" stopIfTrue="1" operator="between">
      <formula>($J$6-0.05)</formula>
      <formula>($J$6)</formula>
    </cfRule>
  </conditionalFormatting>
  <conditionalFormatting sqref="C10">
    <cfRule type="cellIs" dxfId="59" priority="15" stopIfTrue="1" operator="greaterThan">
      <formula>$J$6</formula>
    </cfRule>
    <cfRule type="cellIs" dxfId="58" priority="16" stopIfTrue="1" operator="equal">
      <formula>$J$6</formula>
    </cfRule>
    <cfRule type="cellIs" dxfId="57" priority="17" stopIfTrue="1" operator="between">
      <formula>0.01</formula>
      <formula>$J$6</formula>
    </cfRule>
  </conditionalFormatting>
  <conditionalFormatting sqref="C34">
    <cfRule type="cellIs" dxfId="56" priority="12" stopIfTrue="1" operator="greaterThan">
      <formula>$J$6</formula>
    </cfRule>
    <cfRule type="cellIs" dxfId="55" priority="13" stopIfTrue="1" operator="lessThan">
      <formula>$J$6</formula>
    </cfRule>
    <cfRule type="cellIs" dxfId="54" priority="14" stopIfTrue="1" operator="equal">
      <formula>$J$6</formula>
    </cfRule>
  </conditionalFormatting>
  <conditionalFormatting sqref="C30">
    <cfRule type="cellIs" dxfId="53" priority="10" stopIfTrue="1" operator="equal">
      <formula>$J$6</formula>
    </cfRule>
    <cfRule type="cellIs" dxfId="52" priority="11" stopIfTrue="1" operator="greaterThanOrEqual">
      <formula>0.01</formula>
    </cfRule>
  </conditionalFormatting>
  <conditionalFormatting sqref="H19 H23">
    <cfRule type="cellIs" dxfId="51" priority="9" stopIfTrue="1" operator="equal">
      <formula>$J$6</formula>
    </cfRule>
  </conditionalFormatting>
  <conditionalFormatting sqref="H19">
    <cfRule type="cellIs" dxfId="50" priority="8" stopIfTrue="1" operator="greaterThan">
      <formula>$J$6</formula>
    </cfRule>
  </conditionalFormatting>
  <conditionalFormatting sqref="H23">
    <cfRule type="cellIs" dxfId="49" priority="7" stopIfTrue="1" operator="greaterThan">
      <formula>$J$6</formula>
    </cfRule>
  </conditionalFormatting>
  <conditionalFormatting sqref="H15">
    <cfRule type="expression" dxfId="48" priority="5" stopIfTrue="1">
      <formula>($C$10+$J$15)&gt;$J$6</formula>
    </cfRule>
    <cfRule type="cellIs" dxfId="47" priority="6" stopIfTrue="1" operator="equal">
      <formula>120</formula>
    </cfRule>
  </conditionalFormatting>
  <conditionalFormatting sqref="J15:K15">
    <cfRule type="expression" dxfId="46" priority="1" stopIfTrue="1">
      <formula>($C$10+$J$15)&gt;$J$6</formula>
    </cfRule>
    <cfRule type="cellIs" dxfId="45" priority="2" stopIfTrue="1" operator="between">
      <formula>0.01</formula>
      <formula>($J$6-0.05)</formula>
    </cfRule>
    <cfRule type="cellIs" dxfId="44" priority="3" stopIfTrue="1" operator="greaterThan">
      <formula>$J$6</formula>
    </cfRule>
    <cfRule type="cellIs" dxfId="43" priority="4" stopIfTrue="1" operator="between">
      <formula>($J$6-0.05)</formula>
      <formula>($J$6)</formula>
    </cfRule>
  </conditionalFormatting>
  <dataValidations count="6">
    <dataValidation allowBlank="1" showInputMessage="1" showErrorMessage="1" promptTitle="Summer Non-Teaching Assignment" prompt="In a given month, if 100% of effort is devoted to RF Summer Grant Salary or Summer Chair Assignment, then he/she would not be eligible for any other assignment with the exception of approved college foundation compensation." sqref="C23"/>
    <dataValidation allowBlank="1" showInputMessage="1" showErrorMessage="1" promptTitle="Summer Teaching Assignment" prompt="In a given month, if 100% of effort is devoted to RF Summer Grant Salary or Summer Chair Assignment, then he/she would not be eligible for any other assignment with the exception of approved college foundation compensation." sqref="C19"/>
    <dataValidation allowBlank="1" showInputMessage="1" showErrorMessage="1" promptTitle="Annual Salary" prompt="Enter the annual salary." sqref="C6"/>
    <dataValidation allowBlank="1" showInputMessage="1" showErrorMessage="1" promptTitle="Other CUNY Summer Employment" prompt="With the approval of the Chancellor or appropriate President: college foundation compensation may exceed the 3/9ths limitation." sqref="C30"/>
    <dataValidation type="decimal" allowBlank="1" showInputMessage="1" showErrorMessage="1" errorTitle="Summer Chair Assignment" error="Hours cannot exceed 120." promptTitle="Summer Chair Assignment" prompt="Cannot exceed 120 hours per month._x000a__x000a_In a given month, if 100% of effort is devoted to Summer Chair Assignment, then he/she would not be eligible for any other assignment with the exception of approved college foundation compensation." sqref="H15">
      <formula1>0</formula1>
      <formula2>120</formula2>
    </dataValidation>
    <dataValidation type="decimal" allowBlank="1" showInputMessage="1" showErrorMessage="1" errorTitle="RF Summer Grant" error="Amount exceeds 1/9th salary." promptTitle="RF Summer Grant Salary" prompt="Must be less than or equal to 1/9th annual salary._x000a__x000a_In a given month, if 100% of effort is devoted to RF Summer Grant Salary, then he/she would not be eligible for any other assignment with the exception of approved college foundation compensation." sqref="C10">
      <formula1>0</formula1>
      <formula2>J6</formula2>
    </dataValidation>
  </dataValidations>
  <pageMargins left="0.2" right="0.2" top="0.45" bottom="1" header="0.25" footer="0.5"/>
  <pageSetup scale="8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99FF"/>
  </sheetPr>
  <dimension ref="A1:Q38"/>
  <sheetViews>
    <sheetView tabSelected="1" workbookViewId="0">
      <selection activeCell="F10" sqref="F10:N10"/>
    </sheetView>
  </sheetViews>
  <sheetFormatPr defaultRowHeight="12.75"/>
  <cols>
    <col min="1" max="1" width="1.5703125" customWidth="1"/>
    <col min="2" max="2" width="47.140625" bestFit="1" customWidth="1"/>
    <col min="3" max="3" width="13.28515625" bestFit="1" customWidth="1"/>
    <col min="4" max="4" width="1.7109375" customWidth="1"/>
    <col min="5" max="5" width="1.42578125" customWidth="1"/>
    <col min="6" max="6" width="20.7109375" customWidth="1"/>
    <col min="7" max="7" width="2.140625" customWidth="1"/>
    <col min="8" max="8" width="20.42578125" customWidth="1"/>
    <col min="9" max="9" width="1.7109375" customWidth="1"/>
    <col min="12" max="12" width="1.85546875" customWidth="1"/>
    <col min="13" max="13" width="15.42578125" customWidth="1"/>
    <col min="14" max="14" width="27" customWidth="1"/>
  </cols>
  <sheetData>
    <row r="1" spans="1:17" ht="14.25" thickTop="1" thickBot="1">
      <c r="A1" s="1"/>
      <c r="B1" s="64" t="s">
        <v>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5"/>
    </row>
    <row r="2" spans="1:17" ht="29.25" customHeight="1" thickTop="1">
      <c r="A2" s="2"/>
      <c r="B2" s="66" t="s">
        <v>40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8"/>
    </row>
    <row r="3" spans="1:17">
      <c r="A3" s="2"/>
      <c r="B3" s="69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1"/>
    </row>
    <row r="4" spans="1:17" ht="13.5" thickBo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</row>
    <row r="5" spans="1:17" ht="24.75" customHeight="1" thickTop="1" thickBot="1">
      <c r="A5" s="2"/>
      <c r="B5" s="30" t="s">
        <v>1</v>
      </c>
      <c r="C5" s="5"/>
      <c r="D5" s="5"/>
      <c r="E5" s="5"/>
      <c r="G5" s="5"/>
      <c r="H5" s="5"/>
      <c r="I5" s="5"/>
      <c r="J5" s="5"/>
      <c r="K5" s="5"/>
      <c r="L5" s="5"/>
      <c r="M5" s="5"/>
      <c r="N5" s="4"/>
    </row>
    <row r="6" spans="1:17" ht="14.25" thickTop="1" thickBot="1">
      <c r="A6" s="2"/>
      <c r="C6" s="31"/>
      <c r="D6" s="6"/>
      <c r="E6" s="54">
        <f>ROUND(C6*3/9,2)</f>
        <v>0</v>
      </c>
      <c r="F6" s="55"/>
      <c r="G6" s="5"/>
      <c r="H6" s="33">
        <f>ROUND(E6,2)</f>
        <v>0</v>
      </c>
      <c r="I6" s="5"/>
      <c r="J6" s="37">
        <f>ROUND(E6/3,2)</f>
        <v>0</v>
      </c>
      <c r="K6" s="38" t="s">
        <v>2</v>
      </c>
      <c r="L6" s="38"/>
      <c r="M6" s="38"/>
      <c r="N6" s="39"/>
    </row>
    <row r="7" spans="1:17" ht="14.25" thickTop="1" thickBot="1">
      <c r="A7" s="2"/>
      <c r="B7" s="20" t="s">
        <v>3</v>
      </c>
      <c r="C7" s="34" t="s">
        <v>4</v>
      </c>
      <c r="D7" s="8" t="s">
        <v>5</v>
      </c>
      <c r="E7" s="56" t="s">
        <v>6</v>
      </c>
      <c r="F7" s="57"/>
      <c r="G7" s="5"/>
      <c r="H7" s="58" t="s">
        <v>7</v>
      </c>
      <c r="I7" s="59"/>
      <c r="J7" s="60"/>
      <c r="K7" s="60"/>
      <c r="L7" s="61"/>
      <c r="M7" s="5"/>
      <c r="N7" s="4"/>
    </row>
    <row r="8" spans="1:17" ht="9.75" customHeight="1" thickTop="1">
      <c r="A8" s="2"/>
      <c r="B8" s="9"/>
      <c r="C8" s="5"/>
      <c r="D8" s="9"/>
      <c r="E8" s="10"/>
      <c r="F8" s="10"/>
      <c r="G8" s="5"/>
      <c r="H8" s="11"/>
      <c r="I8" s="12"/>
      <c r="J8" s="12"/>
      <c r="K8" s="12"/>
      <c r="L8" s="12"/>
      <c r="M8" s="5"/>
      <c r="N8" s="4"/>
    </row>
    <row r="9" spans="1:17" ht="9.75" customHeight="1" thickBot="1">
      <c r="A9" s="2"/>
      <c r="B9" s="9"/>
      <c r="C9" s="5"/>
      <c r="D9" s="9"/>
      <c r="E9" s="10"/>
      <c r="F9" s="10"/>
      <c r="G9" s="5"/>
      <c r="H9" s="11"/>
      <c r="I9" s="12"/>
      <c r="J9" s="12"/>
      <c r="K9" s="12"/>
      <c r="L9" s="12"/>
      <c r="M9" s="5"/>
      <c r="N9" s="4"/>
    </row>
    <row r="10" spans="1:17" ht="14.25" thickTop="1" thickBot="1">
      <c r="A10" s="2"/>
      <c r="C10" s="32">
        <v>0</v>
      </c>
      <c r="D10" s="9"/>
      <c r="E10" s="10"/>
      <c r="F10" s="72" t="s">
        <v>48</v>
      </c>
      <c r="G10" s="73"/>
      <c r="H10" s="73"/>
      <c r="I10" s="73"/>
      <c r="J10" s="73"/>
      <c r="K10" s="73"/>
      <c r="L10" s="73"/>
      <c r="M10" s="73"/>
      <c r="N10" s="74"/>
    </row>
    <row r="11" spans="1:17" ht="14.25" thickTop="1" thickBot="1">
      <c r="A11" s="2"/>
      <c r="B11" s="20" t="s">
        <v>9</v>
      </c>
      <c r="C11" s="35" t="s">
        <v>26</v>
      </c>
      <c r="D11" s="9"/>
      <c r="E11" s="10"/>
      <c r="F11" s="72" t="s">
        <v>49</v>
      </c>
      <c r="G11" s="73"/>
      <c r="H11" s="73"/>
      <c r="I11" s="73"/>
      <c r="J11" s="73"/>
      <c r="K11" s="73"/>
      <c r="L11" s="73"/>
      <c r="M11" s="73"/>
      <c r="N11" s="74"/>
    </row>
    <row r="12" spans="1:17" ht="13.5" customHeight="1" thickTop="1">
      <c r="A12" s="2"/>
      <c r="B12" s="9"/>
      <c r="C12" s="5"/>
      <c r="D12" s="9"/>
      <c r="E12" s="10"/>
      <c r="F12" s="72" t="s">
        <v>50</v>
      </c>
      <c r="G12" s="73"/>
      <c r="H12" s="73"/>
      <c r="I12" s="73"/>
      <c r="J12" s="73"/>
      <c r="K12" s="73"/>
      <c r="L12" s="73"/>
      <c r="M12" s="73"/>
      <c r="N12" s="74"/>
    </row>
    <row r="13" spans="1:17" ht="13.5" customHeight="1">
      <c r="A13" s="2"/>
      <c r="B13" s="9"/>
      <c r="C13" s="5"/>
      <c r="D13" s="9"/>
      <c r="E13" s="10"/>
      <c r="F13" s="42" t="s">
        <v>43</v>
      </c>
      <c r="G13" s="43"/>
      <c r="H13" s="43"/>
      <c r="I13" s="43"/>
      <c r="J13" s="43"/>
      <c r="K13" s="43"/>
      <c r="L13" s="43"/>
      <c r="M13" s="43"/>
      <c r="N13" s="44"/>
    </row>
    <row r="14" spans="1:17" ht="12.75" customHeight="1" thickBot="1">
      <c r="A14" s="2"/>
      <c r="B14" s="9"/>
      <c r="C14" s="5"/>
      <c r="D14" s="9"/>
      <c r="E14" s="10"/>
      <c r="F14" s="10"/>
      <c r="G14" s="5"/>
      <c r="H14" s="11"/>
      <c r="I14" s="12"/>
      <c r="J14" s="12"/>
      <c r="K14" s="12"/>
      <c r="L14" s="12"/>
      <c r="M14" s="13"/>
      <c r="N14" s="14"/>
    </row>
    <row r="15" spans="1:17" ht="14.25" thickTop="1" thickBot="1">
      <c r="A15" s="2"/>
      <c r="C15" s="36">
        <f>C6</f>
        <v>0</v>
      </c>
      <c r="D15" s="6"/>
      <c r="E15" s="62">
        <f>C15*0.000925925</f>
        <v>0</v>
      </c>
      <c r="F15" s="63"/>
      <c r="G15" s="5"/>
      <c r="H15" s="40">
        <v>0</v>
      </c>
      <c r="I15" s="5"/>
      <c r="J15" s="75">
        <f>TRUNC(E15*H15,2)</f>
        <v>0</v>
      </c>
      <c r="K15" s="76"/>
      <c r="M15" s="13"/>
      <c r="N15" s="14"/>
      <c r="Q15" s="15"/>
    </row>
    <row r="16" spans="1:17" ht="14.25" thickTop="1" thickBot="1">
      <c r="A16" s="2"/>
      <c r="B16" s="20" t="s">
        <v>10</v>
      </c>
      <c r="C16" s="34" t="s">
        <v>11</v>
      </c>
      <c r="D16" s="16"/>
      <c r="E16" s="77" t="s">
        <v>12</v>
      </c>
      <c r="F16" s="78"/>
      <c r="G16" s="9" t="s">
        <v>5</v>
      </c>
      <c r="H16" s="34" t="s">
        <v>29</v>
      </c>
      <c r="I16" s="5"/>
      <c r="J16" s="58" t="s">
        <v>13</v>
      </c>
      <c r="K16" s="61"/>
      <c r="M16" s="13"/>
      <c r="N16" s="14"/>
      <c r="Q16" s="17"/>
    </row>
    <row r="17" spans="1:17" ht="9.75" customHeight="1" thickTop="1">
      <c r="A17" s="2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13"/>
      <c r="N17" s="14"/>
      <c r="Q17" s="18"/>
    </row>
    <row r="18" spans="1:17" ht="9" customHeight="1" thickBot="1">
      <c r="A18" s="2"/>
      <c r="B18" s="9"/>
      <c r="C18" s="5"/>
      <c r="D18" s="9"/>
      <c r="E18" s="10"/>
      <c r="F18" s="10"/>
      <c r="G18" s="5"/>
      <c r="H18" s="11"/>
      <c r="I18" s="12"/>
      <c r="J18" s="12"/>
      <c r="K18" s="12"/>
      <c r="L18" s="12"/>
      <c r="M18" s="5"/>
      <c r="N18" s="4"/>
    </row>
    <row r="19" spans="1:17" ht="14.25" thickTop="1" thickBot="1">
      <c r="A19" s="2"/>
      <c r="C19" s="31">
        <v>0</v>
      </c>
      <c r="D19" s="49"/>
      <c r="E19" s="50"/>
      <c r="F19" s="31">
        <v>0</v>
      </c>
      <c r="G19" s="5"/>
      <c r="H19" s="41">
        <f>ROUND(C19*F19,2)</f>
        <v>0</v>
      </c>
      <c r="I19" s="5"/>
      <c r="J19" s="9" t="s">
        <v>34</v>
      </c>
      <c r="K19" s="9"/>
      <c r="L19" s="9"/>
      <c r="M19" s="9"/>
      <c r="N19" s="22"/>
    </row>
    <row r="20" spans="1:17" ht="14.25" thickTop="1" thickBot="1">
      <c r="A20" s="2"/>
      <c r="B20" s="20" t="s">
        <v>14</v>
      </c>
      <c r="C20" s="34" t="s">
        <v>27</v>
      </c>
      <c r="D20" s="51" t="s">
        <v>5</v>
      </c>
      <c r="E20" s="51"/>
      <c r="F20" s="34" t="s">
        <v>28</v>
      </c>
      <c r="G20" s="5"/>
      <c r="H20" s="35" t="s">
        <v>13</v>
      </c>
      <c r="I20" s="11"/>
      <c r="J20" s="9" t="s">
        <v>31</v>
      </c>
      <c r="K20" s="9"/>
      <c r="L20" s="9"/>
      <c r="M20" s="9"/>
      <c r="N20" s="22"/>
    </row>
    <row r="21" spans="1:17" ht="13.5" customHeight="1" thickTop="1">
      <c r="A21" s="2"/>
      <c r="B21" s="9"/>
      <c r="C21" s="5"/>
      <c r="D21" s="13"/>
      <c r="E21" s="13"/>
      <c r="F21" s="5"/>
      <c r="G21" s="5"/>
      <c r="H21" s="11"/>
      <c r="I21" s="11"/>
      <c r="J21" s="9" t="s">
        <v>39</v>
      </c>
      <c r="K21" s="9"/>
      <c r="L21" s="9"/>
      <c r="M21" s="9"/>
      <c r="N21" s="22"/>
    </row>
    <row r="22" spans="1:17" ht="15" customHeight="1" thickBot="1">
      <c r="A22" s="2"/>
      <c r="B22" s="5"/>
      <c r="C22" s="5"/>
      <c r="D22" s="19"/>
      <c r="E22" s="5"/>
      <c r="F22" s="5"/>
      <c r="G22" s="5"/>
      <c r="H22" s="5"/>
      <c r="I22" s="5"/>
      <c r="J22" s="23" t="s">
        <v>36</v>
      </c>
      <c r="N22" s="22"/>
    </row>
    <row r="23" spans="1:17" ht="14.25" thickTop="1" thickBot="1">
      <c r="A23" s="2"/>
      <c r="C23" s="31">
        <v>0</v>
      </c>
      <c r="D23" s="49"/>
      <c r="E23" s="50"/>
      <c r="F23" s="31">
        <v>0</v>
      </c>
      <c r="G23" s="9" t="s">
        <v>5</v>
      </c>
      <c r="H23" s="41">
        <f>ROUND(C23*F23,2)</f>
        <v>0</v>
      </c>
      <c r="I23" s="5"/>
      <c r="J23" s="9" t="s">
        <v>37</v>
      </c>
      <c r="K23" s="9"/>
      <c r="L23" s="9"/>
      <c r="M23" s="9"/>
      <c r="N23" s="22"/>
    </row>
    <row r="24" spans="1:17" ht="14.25" thickTop="1" thickBot="1">
      <c r="A24" s="2"/>
      <c r="B24" s="20" t="s">
        <v>15</v>
      </c>
      <c r="C24" s="34" t="s">
        <v>27</v>
      </c>
      <c r="D24" s="51" t="s">
        <v>5</v>
      </c>
      <c r="E24" s="51"/>
      <c r="F24" s="34" t="s">
        <v>28</v>
      </c>
      <c r="G24" s="5"/>
      <c r="H24" s="35" t="s">
        <v>13</v>
      </c>
      <c r="I24" s="11"/>
      <c r="J24" s="9" t="s">
        <v>35</v>
      </c>
      <c r="K24" s="9"/>
      <c r="L24" s="9"/>
      <c r="M24" s="9"/>
      <c r="N24" s="22"/>
    </row>
    <row r="25" spans="1:17" ht="15" customHeight="1" thickTop="1">
      <c r="A25" s="2"/>
      <c r="B25" s="9"/>
      <c r="C25" s="5"/>
      <c r="D25" s="13"/>
      <c r="E25" s="13"/>
      <c r="F25" s="5"/>
      <c r="G25" s="5"/>
      <c r="H25" s="11"/>
      <c r="I25" s="11"/>
      <c r="J25" s="9" t="s">
        <v>44</v>
      </c>
      <c r="K25" s="9"/>
      <c r="L25" s="9"/>
      <c r="M25" s="9"/>
      <c r="N25" s="22"/>
    </row>
    <row r="26" spans="1:17" ht="15" customHeight="1">
      <c r="A26" s="2"/>
      <c r="B26" s="9"/>
      <c r="C26" s="5"/>
      <c r="D26" s="13"/>
      <c r="E26" s="13"/>
      <c r="F26" s="5"/>
      <c r="G26" s="5"/>
      <c r="H26" s="11"/>
      <c r="I26" s="11"/>
      <c r="J26" s="9" t="s">
        <v>33</v>
      </c>
      <c r="K26" s="9"/>
      <c r="L26" s="9"/>
      <c r="M26" s="9"/>
      <c r="N26" s="22"/>
    </row>
    <row r="27" spans="1:17" ht="15" customHeight="1">
      <c r="A27" s="2"/>
      <c r="D27" s="5"/>
      <c r="E27" s="5"/>
      <c r="F27" s="5"/>
      <c r="G27" s="5"/>
      <c r="H27" s="5"/>
      <c r="I27" s="5"/>
      <c r="J27" s="9" t="s">
        <v>32</v>
      </c>
      <c r="K27" s="9"/>
      <c r="L27" s="9"/>
      <c r="M27" s="9"/>
      <c r="N27" s="22"/>
    </row>
    <row r="28" spans="1:17" ht="15" customHeight="1">
      <c r="A28" s="2"/>
      <c r="D28" s="5"/>
      <c r="E28" s="5"/>
      <c r="F28" s="5"/>
      <c r="G28" s="5"/>
      <c r="H28" s="5"/>
      <c r="I28" s="5"/>
      <c r="J28" s="9" t="s">
        <v>38</v>
      </c>
      <c r="K28" s="9"/>
      <c r="L28" s="9"/>
      <c r="M28" s="9"/>
      <c r="N28" s="22"/>
    </row>
    <row r="29" spans="1:17" ht="15" customHeight="1" thickBot="1">
      <c r="A29" s="2"/>
      <c r="D29" s="5"/>
      <c r="E29" s="5"/>
      <c r="F29" s="5"/>
      <c r="G29" s="5"/>
      <c r="H29" s="5"/>
      <c r="I29" s="5"/>
      <c r="J29" s="9"/>
      <c r="K29" s="9"/>
      <c r="L29" s="9"/>
      <c r="M29" s="9"/>
      <c r="N29" s="22"/>
    </row>
    <row r="30" spans="1:17" ht="14.25" thickTop="1" thickBot="1">
      <c r="A30" s="2"/>
      <c r="B30" s="20" t="s">
        <v>16</v>
      </c>
      <c r="C30" s="32">
        <v>0</v>
      </c>
      <c r="D30" s="9" t="s">
        <v>5</v>
      </c>
      <c r="E30" s="5"/>
      <c r="F30" s="51" t="s">
        <v>17</v>
      </c>
      <c r="G30" s="52"/>
      <c r="H30" s="52"/>
      <c r="I30" s="52"/>
      <c r="J30" s="52"/>
      <c r="K30" s="52"/>
      <c r="L30" s="52"/>
      <c r="M30" s="52"/>
      <c r="N30" s="53"/>
    </row>
    <row r="31" spans="1:17" ht="14.25" thickTop="1" thickBot="1">
      <c r="A31" s="2"/>
      <c r="B31" s="9" t="s">
        <v>18</v>
      </c>
      <c r="C31" s="35" t="s">
        <v>26</v>
      </c>
      <c r="D31" s="5"/>
      <c r="E31" s="5"/>
      <c r="F31" s="13" t="s">
        <v>19</v>
      </c>
      <c r="G31" s="21"/>
      <c r="H31" s="21"/>
      <c r="I31" s="21"/>
      <c r="J31" s="21"/>
      <c r="K31" s="21"/>
      <c r="L31" s="13"/>
      <c r="M31" s="9"/>
      <c r="N31" s="22"/>
    </row>
    <row r="32" spans="1:17" ht="9.75" customHeight="1" thickTop="1">
      <c r="A32" s="2"/>
      <c r="B32" s="9"/>
      <c r="C32" s="11"/>
      <c r="D32" s="5"/>
      <c r="E32" s="5"/>
      <c r="F32" s="5"/>
      <c r="G32" s="5"/>
      <c r="H32" s="5"/>
      <c r="I32" s="5"/>
      <c r="J32" s="5"/>
      <c r="K32" s="5"/>
      <c r="L32" s="5"/>
      <c r="M32" s="5"/>
      <c r="N32" s="4"/>
    </row>
    <row r="33" spans="1:15" ht="9.75" customHeight="1" thickBot="1">
      <c r="A33" s="2"/>
      <c r="B33" s="9"/>
      <c r="C33" s="11"/>
      <c r="D33" s="5"/>
      <c r="E33" s="5"/>
      <c r="F33" s="5"/>
      <c r="G33" s="5"/>
      <c r="N33" s="4"/>
      <c r="O33" s="23"/>
    </row>
    <row r="34" spans="1:15" ht="14.25" thickTop="1" thickBot="1">
      <c r="A34" s="2"/>
      <c r="B34" s="7" t="s">
        <v>20</v>
      </c>
      <c r="C34" s="29">
        <f>C10+J15+H19+H23+C30</f>
        <v>0</v>
      </c>
      <c r="D34" s="5"/>
      <c r="E34" s="5"/>
      <c r="F34" s="24" t="s">
        <v>23</v>
      </c>
      <c r="G34" s="5"/>
      <c r="H34" s="13" t="s">
        <v>46</v>
      </c>
      <c r="I34" s="21"/>
      <c r="J34" s="21"/>
      <c r="K34" s="21"/>
      <c r="L34" s="21"/>
      <c r="M34" s="21"/>
      <c r="N34" s="14"/>
      <c r="O34" s="5"/>
    </row>
    <row r="35" spans="1:15" ht="14.25" thickTop="1" thickBot="1">
      <c r="A35" s="2"/>
      <c r="C35" s="35" t="s">
        <v>30</v>
      </c>
      <c r="D35" s="5"/>
      <c r="E35" s="5"/>
      <c r="H35" s="9" t="s">
        <v>45</v>
      </c>
      <c r="I35" s="5"/>
      <c r="J35" s="5"/>
      <c r="K35" s="5"/>
      <c r="L35" s="5"/>
      <c r="M35" s="5"/>
      <c r="N35" s="25"/>
    </row>
    <row r="36" spans="1:15" ht="13.5" thickTop="1">
      <c r="A36" s="2"/>
      <c r="B36" s="5"/>
      <c r="C36" s="11"/>
      <c r="D36" s="5"/>
      <c r="E36" s="5"/>
      <c r="H36" s="23" t="s">
        <v>47</v>
      </c>
      <c r="N36" s="25"/>
    </row>
    <row r="37" spans="1:15" ht="13.5" thickBot="1">
      <c r="A37" s="26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8"/>
    </row>
    <row r="38" spans="1:15" ht="13.5" thickTop="1"/>
  </sheetData>
  <sheetProtection password="CD12" sheet="1" objects="1" scenarios="1"/>
  <mergeCells count="18">
    <mergeCell ref="D19:E19"/>
    <mergeCell ref="D20:E20"/>
    <mergeCell ref="E7:F7"/>
    <mergeCell ref="H7:L7"/>
    <mergeCell ref="B1:N1"/>
    <mergeCell ref="B2:N2"/>
    <mergeCell ref="B3:N3"/>
    <mergeCell ref="E6:F6"/>
    <mergeCell ref="D23:E23"/>
    <mergeCell ref="D24:E24"/>
    <mergeCell ref="F30:N30"/>
    <mergeCell ref="F10:N10"/>
    <mergeCell ref="F11:N11"/>
    <mergeCell ref="F12:N12"/>
    <mergeCell ref="E15:F15"/>
    <mergeCell ref="J15:K15"/>
    <mergeCell ref="E16:F16"/>
    <mergeCell ref="J16:K16"/>
  </mergeCells>
  <phoneticPr fontId="19" type="noConversion"/>
  <conditionalFormatting sqref="H23 H19">
    <cfRule type="cellIs" dxfId="42" priority="26" stopIfTrue="1" operator="between">
      <formula>0.01</formula>
      <formula>$J$6</formula>
    </cfRule>
  </conditionalFormatting>
  <conditionalFormatting sqref="H15">
    <cfRule type="cellIs" dxfId="41" priority="25" stopIfTrue="1" operator="equal">
      <formula>120</formula>
    </cfRule>
  </conditionalFormatting>
  <conditionalFormatting sqref="J15:K15">
    <cfRule type="cellIs" dxfId="40" priority="22" stopIfTrue="1" operator="between">
      <formula>0.01</formula>
      <formula>($J$6-0.05)</formula>
    </cfRule>
    <cfRule type="cellIs" dxfId="39" priority="23" stopIfTrue="1" operator="greaterThan">
      <formula>$J$6</formula>
    </cfRule>
    <cfRule type="cellIs" dxfId="38" priority="24" stopIfTrue="1" operator="between">
      <formula>($J$6-0.05)</formula>
      <formula>($J$6)</formula>
    </cfRule>
  </conditionalFormatting>
  <conditionalFormatting sqref="C10">
    <cfRule type="cellIs" dxfId="37" priority="19" stopIfTrue="1" operator="greaterThan">
      <formula>$J$6</formula>
    </cfRule>
    <cfRule type="cellIs" dxfId="36" priority="20" stopIfTrue="1" operator="equal">
      <formula>$J$6</formula>
    </cfRule>
    <cfRule type="cellIs" dxfId="35" priority="21" stopIfTrue="1" operator="between">
      <formula>0.01</formula>
      <formula>$J$6</formula>
    </cfRule>
  </conditionalFormatting>
  <conditionalFormatting sqref="C34">
    <cfRule type="cellIs" dxfId="34" priority="16" stopIfTrue="1" operator="greaterThan">
      <formula>$J$6</formula>
    </cfRule>
    <cfRule type="cellIs" dxfId="33" priority="17" stopIfTrue="1" operator="lessThan">
      <formula>$J$6</formula>
    </cfRule>
    <cfRule type="cellIs" dxfId="32" priority="18" stopIfTrue="1" operator="equal">
      <formula>$J$6</formula>
    </cfRule>
  </conditionalFormatting>
  <conditionalFormatting sqref="C30">
    <cfRule type="cellIs" dxfId="31" priority="14" stopIfTrue="1" operator="equal">
      <formula>$J$6</formula>
    </cfRule>
    <cfRule type="cellIs" dxfId="30" priority="15" stopIfTrue="1" operator="greaterThanOrEqual">
      <formula>0.01</formula>
    </cfRule>
  </conditionalFormatting>
  <conditionalFormatting sqref="H19 H23">
    <cfRule type="cellIs" dxfId="29" priority="13" stopIfTrue="1" operator="equal">
      <formula>$J$6</formula>
    </cfRule>
  </conditionalFormatting>
  <conditionalFormatting sqref="H19">
    <cfRule type="cellIs" dxfId="28" priority="12" stopIfTrue="1" operator="greaterThan">
      <formula>$J$6</formula>
    </cfRule>
  </conditionalFormatting>
  <conditionalFormatting sqref="H23">
    <cfRule type="cellIs" dxfId="27" priority="11" stopIfTrue="1" operator="greaterThan">
      <formula>$J$6</formula>
    </cfRule>
  </conditionalFormatting>
  <conditionalFormatting sqref="H15">
    <cfRule type="cellIs" dxfId="26" priority="10" stopIfTrue="1" operator="equal">
      <formula>120</formula>
    </cfRule>
  </conditionalFormatting>
  <conditionalFormatting sqref="H15">
    <cfRule type="expression" dxfId="25" priority="8" stopIfTrue="1">
      <formula>($C$10+$J$15)&gt;$J$6</formula>
    </cfRule>
    <cfRule type="cellIs" dxfId="24" priority="9" stopIfTrue="1" operator="equal">
      <formula>120</formula>
    </cfRule>
  </conditionalFormatting>
  <conditionalFormatting sqref="J15:K15">
    <cfRule type="cellIs" dxfId="23" priority="5" stopIfTrue="1" operator="between">
      <formula>0.01</formula>
      <formula>($J$6-0.05)</formula>
    </cfRule>
    <cfRule type="cellIs" dxfId="22" priority="6" stopIfTrue="1" operator="greaterThan">
      <formula>$J$6</formula>
    </cfRule>
    <cfRule type="cellIs" dxfId="21" priority="7" stopIfTrue="1" operator="between">
      <formula>($J$6-0.05)</formula>
      <formula>($J$6)</formula>
    </cfRule>
  </conditionalFormatting>
  <conditionalFormatting sqref="J15:K15">
    <cfRule type="expression" dxfId="20" priority="1" stopIfTrue="1">
      <formula>($C$10+$J$15)&gt;$J$6</formula>
    </cfRule>
    <cfRule type="cellIs" dxfId="19" priority="2" stopIfTrue="1" operator="between">
      <formula>0.01</formula>
      <formula>($J$6-0.05)</formula>
    </cfRule>
    <cfRule type="cellIs" dxfId="18" priority="3" stopIfTrue="1" operator="greaterThan">
      <formula>$J$6</formula>
    </cfRule>
    <cfRule type="cellIs" dxfId="17" priority="4" stopIfTrue="1" operator="between">
      <formula>($J$6-0.05)</formula>
      <formula>($J$6)</formula>
    </cfRule>
  </conditionalFormatting>
  <dataValidations count="6">
    <dataValidation type="decimal" allowBlank="1" showInputMessage="1" showErrorMessage="1" errorTitle="RF Summer Grant" error="Amount exceeds 1/9th salary." promptTitle="RF Summer Grant Salary" prompt="Must be less than or equal to 1/9th annual salary._x000a__x000a_In a given month, if 100% of effort is devoted to RF Summer Grant Salary, then he/she would not be eligible for any other assignment with the exception of approved college foundation compensation." sqref="C10">
      <formula1>0</formula1>
      <formula2>J6</formula2>
    </dataValidation>
    <dataValidation type="decimal" allowBlank="1" showInputMessage="1" showErrorMessage="1" errorTitle="Summer Chair Assignment" error="Hours cannot exceed 120." promptTitle="Summer Chair Assignment" prompt="Cannot exceed 120 hours per month._x000a__x000a_In a given month, if 100% of effort is devoted to Summer Chair Assignment, then he/she would not be eligible for any other assignment with the exception of approved college foundation compensation." sqref="H15">
      <formula1>0</formula1>
      <formula2>120</formula2>
    </dataValidation>
    <dataValidation allowBlank="1" showInputMessage="1" showErrorMessage="1" promptTitle="Other CUNY Summer Employment" prompt="With the approval of the Chancellor or appropriate President: college foundation compensation may exceed the 3/9ths limitation." sqref="C30"/>
    <dataValidation allowBlank="1" showInputMessage="1" showErrorMessage="1" promptTitle="Annual Salary" prompt="Enter the annual salary." sqref="C6"/>
    <dataValidation allowBlank="1" showInputMessage="1" showErrorMessage="1" promptTitle="Summer Teaching Assignment" prompt="In a given month, if 100% of effort is devoted to RF Summer Grant Salary or Summer Chair Assignment, then he/she would not be eligible for any other assignment with the exception of approved college foundation compensation." sqref="C19"/>
    <dataValidation allowBlank="1" showInputMessage="1" showErrorMessage="1" promptTitle="Summer Non-Teaching Assignment" prompt="In a given month, if 100% of effort is devoted to RF Summer Grant Salary or Summer Chair Assignment, then he/she would not be eligible for any other assignment with the exception of approved college foundation compensation." sqref="C23"/>
  </dataValidations>
  <pageMargins left="0.2" right="0.2" top="0.45" bottom="1" header="0.25" footer="0.5"/>
  <pageSetup scale="8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11"/>
  </sheetPr>
  <dimension ref="A1:Q38"/>
  <sheetViews>
    <sheetView topLeftCell="A16" workbookViewId="0">
      <selection activeCell="H13" sqref="H13"/>
    </sheetView>
  </sheetViews>
  <sheetFormatPr defaultRowHeight="12.75"/>
  <cols>
    <col min="1" max="1" width="1.5703125" customWidth="1"/>
    <col min="2" max="2" width="47.140625" bestFit="1" customWidth="1"/>
    <col min="3" max="3" width="13.28515625" bestFit="1" customWidth="1"/>
    <col min="4" max="4" width="1.7109375" customWidth="1"/>
    <col min="5" max="5" width="1.42578125" customWidth="1"/>
    <col min="6" max="6" width="20.7109375" customWidth="1"/>
    <col min="7" max="7" width="2.140625" customWidth="1"/>
    <col min="8" max="8" width="20.42578125" customWidth="1"/>
    <col min="9" max="9" width="1.7109375" customWidth="1"/>
    <col min="12" max="12" width="1.85546875" customWidth="1"/>
    <col min="13" max="13" width="15.42578125" customWidth="1"/>
    <col min="14" max="14" width="27" customWidth="1"/>
  </cols>
  <sheetData>
    <row r="1" spans="1:17" ht="14.25" thickTop="1" thickBot="1">
      <c r="A1" s="1"/>
      <c r="B1" s="64" t="s">
        <v>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5"/>
    </row>
    <row r="2" spans="1:17" ht="29.25" customHeight="1" thickTop="1">
      <c r="A2" s="2"/>
      <c r="B2" s="66" t="s">
        <v>40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8"/>
    </row>
    <row r="3" spans="1:17">
      <c r="A3" s="2"/>
      <c r="B3" s="69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1"/>
    </row>
    <row r="4" spans="1:17" ht="13.5" thickBo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</row>
    <row r="5" spans="1:17" ht="24.75" customHeight="1" thickTop="1" thickBot="1">
      <c r="A5" s="2"/>
      <c r="B5" s="30" t="s">
        <v>1</v>
      </c>
      <c r="C5" s="5"/>
      <c r="D5" s="5"/>
      <c r="E5" s="5"/>
      <c r="G5" s="5"/>
      <c r="H5" s="5"/>
      <c r="I5" s="5"/>
      <c r="J5" s="5"/>
      <c r="K5" s="5"/>
      <c r="L5" s="5"/>
      <c r="M5" s="5"/>
      <c r="N5" s="4"/>
    </row>
    <row r="6" spans="1:17" ht="14.25" thickTop="1" thickBot="1">
      <c r="A6" s="2"/>
      <c r="C6" s="45" t="b">
        <f>IF('MPP June'!C6&gt;0.01,'MPP June'!C6,IF('MPP July'!C6&gt;0.01,'MPP July'!C6,IF('MPP August'!C6&gt;0.01,'MPP August'!C6)))</f>
        <v>0</v>
      </c>
      <c r="D6" s="6"/>
      <c r="E6" s="54">
        <f>ROUND(C6*3/9,2)</f>
        <v>0</v>
      </c>
      <c r="F6" s="55"/>
      <c r="G6" s="5"/>
      <c r="H6" s="33">
        <f>ROUND(E6,2)</f>
        <v>0</v>
      </c>
      <c r="I6" s="5"/>
      <c r="J6" s="37">
        <f>ROUND(E6/3,2)</f>
        <v>0</v>
      </c>
      <c r="K6" s="38" t="s">
        <v>2</v>
      </c>
      <c r="L6" s="38"/>
      <c r="M6" s="38"/>
      <c r="N6" s="39"/>
    </row>
    <row r="7" spans="1:17" ht="14.25" thickTop="1" thickBot="1">
      <c r="A7" s="2"/>
      <c r="B7" s="20" t="s">
        <v>3</v>
      </c>
      <c r="C7" s="34" t="s">
        <v>4</v>
      </c>
      <c r="D7" s="8" t="s">
        <v>5</v>
      </c>
      <c r="E7" s="56" t="s">
        <v>6</v>
      </c>
      <c r="F7" s="57"/>
      <c r="G7" s="5"/>
      <c r="H7" s="58" t="s">
        <v>7</v>
      </c>
      <c r="I7" s="59"/>
      <c r="J7" s="60"/>
      <c r="K7" s="60"/>
      <c r="L7" s="61"/>
      <c r="M7" s="5"/>
      <c r="N7" s="4"/>
    </row>
    <row r="8" spans="1:17" ht="9.75" customHeight="1" thickTop="1">
      <c r="A8" s="2"/>
      <c r="B8" s="9"/>
      <c r="C8" s="5"/>
      <c r="D8" s="9"/>
      <c r="E8" s="10"/>
      <c r="F8" s="10"/>
      <c r="G8" s="5"/>
      <c r="H8" s="11"/>
      <c r="I8" s="12"/>
      <c r="J8" s="12"/>
      <c r="K8" s="12"/>
      <c r="L8" s="12"/>
      <c r="M8" s="5"/>
      <c r="N8" s="4"/>
    </row>
    <row r="9" spans="1:17" ht="9.75" customHeight="1" thickBot="1">
      <c r="A9" s="2"/>
      <c r="B9" s="9"/>
      <c r="C9" s="5"/>
      <c r="D9" s="9"/>
      <c r="E9" s="10"/>
      <c r="F9" s="10"/>
      <c r="G9" s="5"/>
      <c r="H9" s="11"/>
      <c r="I9" s="12"/>
      <c r="J9" s="12"/>
      <c r="K9" s="12"/>
      <c r="L9" s="12"/>
      <c r="M9" s="5"/>
      <c r="N9" s="4"/>
    </row>
    <row r="10" spans="1:17" ht="14.25" thickTop="1" thickBot="1">
      <c r="A10" s="2"/>
      <c r="C10" s="46">
        <f>'MPP June'!C10+'MPP July'!C10+'MPP August'!C10</f>
        <v>0</v>
      </c>
      <c r="D10" s="9"/>
      <c r="E10" s="10"/>
      <c r="F10" s="72" t="s">
        <v>8</v>
      </c>
      <c r="G10" s="73"/>
      <c r="H10" s="73"/>
      <c r="I10" s="73"/>
      <c r="J10" s="73"/>
      <c r="K10" s="73"/>
      <c r="L10" s="73"/>
      <c r="M10" s="73"/>
      <c r="N10" s="74"/>
    </row>
    <row r="11" spans="1:17" ht="14.25" thickTop="1" thickBot="1">
      <c r="A11" s="2"/>
      <c r="B11" s="20" t="s">
        <v>9</v>
      </c>
      <c r="C11" s="35" t="s">
        <v>26</v>
      </c>
      <c r="D11" s="9"/>
      <c r="E11" s="10"/>
      <c r="F11" s="72" t="s">
        <v>41</v>
      </c>
      <c r="G11" s="73"/>
      <c r="H11" s="73"/>
      <c r="I11" s="73"/>
      <c r="J11" s="73"/>
      <c r="K11" s="73"/>
      <c r="L11" s="73"/>
      <c r="M11" s="73"/>
      <c r="N11" s="74"/>
    </row>
    <row r="12" spans="1:17" ht="13.5" customHeight="1" thickTop="1">
      <c r="A12" s="2"/>
      <c r="B12" s="9"/>
      <c r="C12" s="5"/>
      <c r="D12" s="9"/>
      <c r="E12" s="10"/>
      <c r="F12" s="72" t="s">
        <v>42</v>
      </c>
      <c r="G12" s="73"/>
      <c r="H12" s="73"/>
      <c r="I12" s="73"/>
      <c r="J12" s="73"/>
      <c r="K12" s="73"/>
      <c r="L12" s="73"/>
      <c r="M12" s="73"/>
      <c r="N12" s="74"/>
    </row>
    <row r="13" spans="1:17" ht="13.5" customHeight="1">
      <c r="A13" s="2"/>
      <c r="B13" s="9"/>
      <c r="C13" s="5"/>
      <c r="D13" s="9"/>
      <c r="E13" s="10"/>
      <c r="F13" s="42" t="s">
        <v>43</v>
      </c>
      <c r="G13" s="43"/>
      <c r="H13" s="43"/>
      <c r="I13" s="43"/>
      <c r="J13" s="43"/>
      <c r="K13" s="43"/>
      <c r="L13" s="43"/>
      <c r="M13" s="43"/>
      <c r="N13" s="44"/>
    </row>
    <row r="14" spans="1:17" ht="12.75" customHeight="1" thickBot="1">
      <c r="A14" s="2"/>
      <c r="B14" s="9"/>
      <c r="C14" s="5"/>
      <c r="D14" s="9"/>
      <c r="E14" s="10"/>
      <c r="F14" s="10"/>
      <c r="G14" s="5"/>
      <c r="H14" s="11"/>
      <c r="I14" s="12"/>
      <c r="J14" s="12"/>
      <c r="K14" s="12"/>
      <c r="L14" s="12"/>
      <c r="M14" s="13"/>
      <c r="N14" s="14"/>
    </row>
    <row r="15" spans="1:17" ht="14.25" thickTop="1" thickBot="1">
      <c r="A15" s="2"/>
      <c r="C15" s="36" t="b">
        <f>C6</f>
        <v>0</v>
      </c>
      <c r="D15" s="6"/>
      <c r="E15" s="62">
        <f>C15*0.000925925</f>
        <v>0</v>
      </c>
      <c r="F15" s="63"/>
      <c r="G15" s="5"/>
      <c r="H15" s="47">
        <f>'MPP June'!H15+'MPP July'!H15+'MPP August'!H15</f>
        <v>0</v>
      </c>
      <c r="I15" s="5"/>
      <c r="J15" s="75">
        <f>'MPP June'!J15:K15+'MPP July'!J15:K15+'MPP August'!J15:K15</f>
        <v>0</v>
      </c>
      <c r="K15" s="76"/>
      <c r="M15" s="13"/>
      <c r="N15" s="14"/>
      <c r="Q15" s="15"/>
    </row>
    <row r="16" spans="1:17" ht="14.25" thickTop="1" thickBot="1">
      <c r="A16" s="2"/>
      <c r="B16" s="20" t="s">
        <v>10</v>
      </c>
      <c r="C16" s="34" t="s">
        <v>11</v>
      </c>
      <c r="D16" s="16"/>
      <c r="E16" s="77" t="s">
        <v>12</v>
      </c>
      <c r="F16" s="78"/>
      <c r="G16" s="9" t="s">
        <v>5</v>
      </c>
      <c r="H16" s="34" t="s">
        <v>29</v>
      </c>
      <c r="I16" s="5"/>
      <c r="J16" s="58" t="s">
        <v>13</v>
      </c>
      <c r="K16" s="61"/>
      <c r="M16" s="13"/>
      <c r="N16" s="14"/>
      <c r="Q16" s="17"/>
    </row>
    <row r="17" spans="1:17" ht="9.75" customHeight="1" thickTop="1">
      <c r="A17" s="2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13"/>
      <c r="N17" s="14"/>
      <c r="Q17" s="18"/>
    </row>
    <row r="18" spans="1:17" ht="9" customHeight="1" thickBot="1">
      <c r="A18" s="2"/>
      <c r="B18" s="9"/>
      <c r="C18" s="5"/>
      <c r="D18" s="9"/>
      <c r="E18" s="10"/>
      <c r="F18" s="10"/>
      <c r="G18" s="5"/>
      <c r="H18" s="11"/>
      <c r="I18" s="12"/>
      <c r="J18" s="12"/>
      <c r="K18" s="12"/>
      <c r="L18" s="12"/>
      <c r="M18" s="5"/>
      <c r="N18" s="4"/>
    </row>
    <row r="19" spans="1:17" ht="14.25" thickTop="1" thickBot="1">
      <c r="A19" s="2"/>
      <c r="C19" s="45">
        <f>'MPP June'!C19+'MPP July'!C19+'MPP August'!C19</f>
        <v>0</v>
      </c>
      <c r="D19" s="49"/>
      <c r="E19" s="50"/>
      <c r="F19" s="48"/>
      <c r="G19" s="5"/>
      <c r="H19" s="41">
        <f>'MPP June'!H19+'MPP July'!H19+'MPP August'!H19</f>
        <v>0</v>
      </c>
      <c r="I19" s="5"/>
      <c r="J19" s="9" t="s">
        <v>34</v>
      </c>
      <c r="K19" s="9"/>
      <c r="L19" s="9"/>
      <c r="M19" s="9"/>
      <c r="N19" s="22"/>
    </row>
    <row r="20" spans="1:17" ht="14.25" thickTop="1" thickBot="1">
      <c r="A20" s="2"/>
      <c r="B20" s="20" t="s">
        <v>14</v>
      </c>
      <c r="C20" s="34" t="s">
        <v>27</v>
      </c>
      <c r="D20" s="51" t="s">
        <v>5</v>
      </c>
      <c r="E20" s="51"/>
      <c r="F20" s="34" t="s">
        <v>28</v>
      </c>
      <c r="G20" s="5"/>
      <c r="H20" s="35" t="s">
        <v>13</v>
      </c>
      <c r="I20" s="11"/>
      <c r="J20" s="9" t="s">
        <v>31</v>
      </c>
      <c r="K20" s="9"/>
      <c r="L20" s="9"/>
      <c r="M20" s="9"/>
      <c r="N20" s="22"/>
    </row>
    <row r="21" spans="1:17" ht="13.5" customHeight="1" thickTop="1">
      <c r="A21" s="2"/>
      <c r="B21" s="9"/>
      <c r="C21" s="5"/>
      <c r="D21" s="13"/>
      <c r="E21" s="13"/>
      <c r="F21" s="5"/>
      <c r="G21" s="5"/>
      <c r="H21" s="11"/>
      <c r="I21" s="11"/>
      <c r="J21" s="9" t="s">
        <v>39</v>
      </c>
      <c r="K21" s="9"/>
      <c r="L21" s="9"/>
      <c r="M21" s="9"/>
      <c r="N21" s="22"/>
    </row>
    <row r="22" spans="1:17" ht="15" customHeight="1" thickBot="1">
      <c r="A22" s="2"/>
      <c r="B22" s="5"/>
      <c r="C22" s="5"/>
      <c r="D22" s="19"/>
      <c r="E22" s="5"/>
      <c r="F22" s="5"/>
      <c r="G22" s="5"/>
      <c r="H22" s="5"/>
      <c r="I22" s="5"/>
      <c r="J22" s="23" t="s">
        <v>36</v>
      </c>
      <c r="N22" s="22"/>
    </row>
    <row r="23" spans="1:17" ht="14.25" thickTop="1" thickBot="1">
      <c r="A23" s="2"/>
      <c r="C23" s="45">
        <f>'MPP June'!C23+'MPP July'!C23+'MPP August'!C23</f>
        <v>0</v>
      </c>
      <c r="D23" s="49"/>
      <c r="E23" s="50"/>
      <c r="F23" s="48"/>
      <c r="G23" s="9" t="s">
        <v>5</v>
      </c>
      <c r="H23" s="41">
        <f>'MPP June'!H23+'MPP July'!H23+'MPP August'!H23</f>
        <v>0</v>
      </c>
      <c r="I23" s="5"/>
      <c r="J23" s="9" t="s">
        <v>37</v>
      </c>
      <c r="K23" s="9"/>
      <c r="L23" s="9"/>
      <c r="M23" s="9"/>
      <c r="N23" s="22"/>
    </row>
    <row r="24" spans="1:17" ht="14.25" thickTop="1" thickBot="1">
      <c r="A24" s="2"/>
      <c r="B24" s="20" t="s">
        <v>15</v>
      </c>
      <c r="C24" s="34" t="s">
        <v>27</v>
      </c>
      <c r="D24" s="51" t="s">
        <v>5</v>
      </c>
      <c r="E24" s="51"/>
      <c r="F24" s="34" t="s">
        <v>28</v>
      </c>
      <c r="G24" s="5"/>
      <c r="H24" s="35" t="s">
        <v>13</v>
      </c>
      <c r="I24" s="11"/>
      <c r="J24" s="9" t="s">
        <v>35</v>
      </c>
      <c r="K24" s="9"/>
      <c r="L24" s="9"/>
      <c r="M24" s="9"/>
      <c r="N24" s="22"/>
    </row>
    <row r="25" spans="1:17" ht="15" customHeight="1" thickTop="1">
      <c r="A25" s="2"/>
      <c r="B25" s="9"/>
      <c r="C25" s="5"/>
      <c r="D25" s="13"/>
      <c r="E25" s="13"/>
      <c r="F25" s="5"/>
      <c r="G25" s="5"/>
      <c r="H25" s="11"/>
      <c r="I25" s="11"/>
      <c r="J25" s="9" t="s">
        <v>44</v>
      </c>
      <c r="K25" s="9"/>
      <c r="L25" s="9"/>
      <c r="M25" s="9"/>
      <c r="N25" s="22"/>
    </row>
    <row r="26" spans="1:17" ht="15" customHeight="1">
      <c r="A26" s="2"/>
      <c r="B26" s="9"/>
      <c r="C26" s="5"/>
      <c r="D26" s="13"/>
      <c r="E26" s="13"/>
      <c r="F26" s="5"/>
      <c r="G26" s="5"/>
      <c r="H26" s="11"/>
      <c r="I26" s="11"/>
      <c r="J26" s="9" t="s">
        <v>33</v>
      </c>
      <c r="K26" s="9"/>
      <c r="L26" s="9"/>
      <c r="M26" s="9"/>
      <c r="N26" s="22"/>
    </row>
    <row r="27" spans="1:17" ht="15" customHeight="1">
      <c r="A27" s="2"/>
      <c r="D27" s="5"/>
      <c r="E27" s="5"/>
      <c r="F27" s="5"/>
      <c r="G27" s="5"/>
      <c r="H27" s="5"/>
      <c r="I27" s="5"/>
      <c r="J27" s="9" t="s">
        <v>32</v>
      </c>
      <c r="K27" s="9"/>
      <c r="L27" s="9"/>
      <c r="M27" s="9"/>
      <c r="N27" s="22"/>
    </row>
    <row r="28" spans="1:17" ht="15" customHeight="1">
      <c r="A28" s="2"/>
      <c r="D28" s="5"/>
      <c r="E28" s="5"/>
      <c r="F28" s="5"/>
      <c r="G28" s="5"/>
      <c r="H28" s="5"/>
      <c r="I28" s="5"/>
      <c r="J28" s="9" t="s">
        <v>38</v>
      </c>
      <c r="K28" s="9"/>
      <c r="L28" s="9"/>
      <c r="M28" s="9"/>
      <c r="N28" s="22"/>
    </row>
    <row r="29" spans="1:17" ht="15" customHeight="1" thickBot="1">
      <c r="A29" s="2"/>
      <c r="D29" s="5"/>
      <c r="E29" s="5"/>
      <c r="F29" s="5"/>
      <c r="G29" s="5"/>
      <c r="H29" s="5"/>
      <c r="I29" s="5"/>
      <c r="J29" s="9"/>
      <c r="K29" s="9"/>
      <c r="L29" s="9"/>
      <c r="M29" s="9"/>
      <c r="N29" s="22"/>
    </row>
    <row r="30" spans="1:17" ht="14.25" thickTop="1" thickBot="1">
      <c r="A30" s="2"/>
      <c r="B30" s="20" t="s">
        <v>16</v>
      </c>
      <c r="C30" s="46">
        <f>'MPP June'!C30+'MPP July'!C30+'MPP August'!C30</f>
        <v>0</v>
      </c>
      <c r="D30" s="9" t="s">
        <v>5</v>
      </c>
      <c r="E30" s="5"/>
      <c r="F30" s="51" t="s">
        <v>17</v>
      </c>
      <c r="G30" s="52"/>
      <c r="H30" s="52"/>
      <c r="I30" s="52"/>
      <c r="J30" s="52"/>
      <c r="K30" s="52"/>
      <c r="L30" s="52"/>
      <c r="M30" s="52"/>
      <c r="N30" s="53"/>
    </row>
    <row r="31" spans="1:17" ht="14.25" thickTop="1" thickBot="1">
      <c r="A31" s="2"/>
      <c r="B31" s="9" t="s">
        <v>18</v>
      </c>
      <c r="C31" s="35" t="s">
        <v>26</v>
      </c>
      <c r="D31" s="5"/>
      <c r="E31" s="5"/>
      <c r="F31" s="13" t="s">
        <v>19</v>
      </c>
      <c r="G31" s="21"/>
      <c r="H31" s="21"/>
      <c r="I31" s="21"/>
      <c r="J31" s="21"/>
      <c r="K31" s="21"/>
      <c r="L31" s="13"/>
      <c r="M31" s="9"/>
      <c r="N31" s="22"/>
    </row>
    <row r="32" spans="1:17" ht="9.75" customHeight="1" thickTop="1">
      <c r="A32" s="2"/>
      <c r="B32" s="9"/>
      <c r="C32" s="11"/>
      <c r="D32" s="5"/>
      <c r="E32" s="5"/>
      <c r="F32" s="5"/>
      <c r="G32" s="5"/>
      <c r="H32" s="5"/>
      <c r="I32" s="5"/>
      <c r="J32" s="5"/>
      <c r="K32" s="5"/>
      <c r="L32" s="5"/>
      <c r="M32" s="5"/>
      <c r="N32" s="4"/>
    </row>
    <row r="33" spans="1:15" ht="9.75" customHeight="1" thickBot="1">
      <c r="A33" s="2"/>
      <c r="B33" s="9"/>
      <c r="C33" s="11"/>
      <c r="D33" s="5"/>
      <c r="E33" s="5"/>
      <c r="F33" s="5"/>
      <c r="G33" s="5"/>
      <c r="N33" s="4"/>
      <c r="O33" s="23"/>
    </row>
    <row r="34" spans="1:15" ht="14.25" thickTop="1" thickBot="1">
      <c r="A34" s="2"/>
      <c r="B34" s="7" t="s">
        <v>20</v>
      </c>
      <c r="C34" s="29">
        <f>'MPP June'!C34+'MPP July'!C34+'MPP August'!C34</f>
        <v>0</v>
      </c>
      <c r="D34" s="5"/>
      <c r="E34" s="5"/>
      <c r="F34" s="24" t="s">
        <v>24</v>
      </c>
      <c r="G34" s="5"/>
      <c r="H34" s="13" t="s">
        <v>53</v>
      </c>
      <c r="I34" s="21"/>
      <c r="J34" s="21"/>
      <c r="K34" s="21"/>
      <c r="L34" s="21"/>
      <c r="M34" s="21"/>
      <c r="N34" s="14"/>
      <c r="O34" s="5"/>
    </row>
    <row r="35" spans="1:15" ht="14.25" thickTop="1" thickBot="1">
      <c r="A35" s="2"/>
      <c r="C35" s="35" t="s">
        <v>30</v>
      </c>
      <c r="D35" s="5"/>
      <c r="E35" s="5"/>
      <c r="H35" s="9" t="s">
        <v>45</v>
      </c>
      <c r="I35" s="5"/>
      <c r="J35" s="5"/>
      <c r="K35" s="5"/>
      <c r="L35" s="5"/>
      <c r="M35" s="5"/>
      <c r="N35" s="25"/>
    </row>
    <row r="36" spans="1:15" ht="13.5" thickTop="1">
      <c r="A36" s="2"/>
      <c r="B36" s="5"/>
      <c r="C36" s="11"/>
      <c r="D36" s="5"/>
      <c r="E36" s="5"/>
      <c r="H36" s="23" t="s">
        <v>47</v>
      </c>
      <c r="N36" s="25"/>
    </row>
    <row r="37" spans="1:15" ht="13.5" thickBot="1">
      <c r="A37" s="26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8"/>
    </row>
    <row r="38" spans="1:15" ht="13.5" thickTop="1"/>
  </sheetData>
  <sheetProtection password="CD12" sheet="1" objects="1" scenarios="1"/>
  <mergeCells count="18">
    <mergeCell ref="D19:E19"/>
    <mergeCell ref="D20:E20"/>
    <mergeCell ref="E7:F7"/>
    <mergeCell ref="H7:L7"/>
    <mergeCell ref="B1:N1"/>
    <mergeCell ref="B2:N2"/>
    <mergeCell ref="B3:N3"/>
    <mergeCell ref="E6:F6"/>
    <mergeCell ref="D23:E23"/>
    <mergeCell ref="D24:E24"/>
    <mergeCell ref="F30:N30"/>
    <mergeCell ref="F10:N10"/>
    <mergeCell ref="F11:N11"/>
    <mergeCell ref="F12:N12"/>
    <mergeCell ref="E15:F15"/>
    <mergeCell ref="J15:K15"/>
    <mergeCell ref="E16:F16"/>
    <mergeCell ref="J16:K16"/>
  </mergeCells>
  <phoneticPr fontId="19" type="noConversion"/>
  <conditionalFormatting sqref="H23 H19">
    <cfRule type="cellIs" dxfId="16" priority="17" stopIfTrue="1" operator="between">
      <formula>0.01</formula>
      <formula>$H$6</formula>
    </cfRule>
  </conditionalFormatting>
  <conditionalFormatting sqref="H15">
    <cfRule type="cellIs" dxfId="15" priority="16" stopIfTrue="1" operator="equal">
      <formula>360</formula>
    </cfRule>
  </conditionalFormatting>
  <conditionalFormatting sqref="J15:K15">
    <cfRule type="expression" dxfId="14" priority="1" stopIfTrue="1">
      <formula>($C$10+$J$15)&gt;$H$6</formula>
    </cfRule>
    <cfRule type="cellIs" dxfId="13" priority="13" stopIfTrue="1" operator="between">
      <formula>0.01</formula>
      <formula>($H$6-0.05)</formula>
    </cfRule>
    <cfRule type="cellIs" dxfId="12" priority="14" stopIfTrue="1" operator="greaterThan">
      <formula>$H$6</formula>
    </cfRule>
    <cfRule type="cellIs" dxfId="0" priority="15" stopIfTrue="1" operator="between">
      <formula>($H$6-0.05)</formula>
      <formula>($H$6)</formula>
    </cfRule>
  </conditionalFormatting>
  <conditionalFormatting sqref="C10">
    <cfRule type="cellIs" dxfId="11" priority="10" stopIfTrue="1" operator="greaterThan">
      <formula>$H$6</formula>
    </cfRule>
    <cfRule type="cellIs" dxfId="10" priority="11" stopIfTrue="1" operator="equal">
      <formula>$H$6</formula>
    </cfRule>
    <cfRule type="cellIs" dxfId="9" priority="12" stopIfTrue="1" operator="between">
      <formula>0.01</formula>
      <formula>$H$6</formula>
    </cfRule>
  </conditionalFormatting>
  <conditionalFormatting sqref="C34">
    <cfRule type="cellIs" dxfId="8" priority="7" stopIfTrue="1" operator="greaterThan">
      <formula>$H$6</formula>
    </cfRule>
    <cfRule type="cellIs" dxfId="7" priority="8" stopIfTrue="1" operator="lessThan">
      <formula>$H$6</formula>
    </cfRule>
    <cfRule type="cellIs" dxfId="6" priority="9" stopIfTrue="1" operator="equal">
      <formula>$H$6</formula>
    </cfRule>
  </conditionalFormatting>
  <conditionalFormatting sqref="C30">
    <cfRule type="cellIs" dxfId="5" priority="5" stopIfTrue="1" operator="equal">
      <formula>$H$6</formula>
    </cfRule>
    <cfRule type="cellIs" dxfId="4" priority="6" stopIfTrue="1" operator="greaterThanOrEqual">
      <formula>0.01</formula>
    </cfRule>
  </conditionalFormatting>
  <conditionalFormatting sqref="H19 H23">
    <cfRule type="cellIs" dxfId="3" priority="4" stopIfTrue="1" operator="equal">
      <formula>$H$6</formula>
    </cfRule>
  </conditionalFormatting>
  <conditionalFormatting sqref="H19">
    <cfRule type="cellIs" dxfId="2" priority="3" stopIfTrue="1" operator="greaterThan">
      <formula>$H$6</formula>
    </cfRule>
  </conditionalFormatting>
  <conditionalFormatting sqref="H23">
    <cfRule type="cellIs" dxfId="1" priority="2" stopIfTrue="1" operator="greaterThan">
      <formula>$J$6</formula>
    </cfRule>
  </conditionalFormatting>
  <dataValidations count="6">
    <dataValidation allowBlank="1" showInputMessage="1" showErrorMessage="1" promptTitle="Summer Non-Teaching Assignment" prompt="In a given month, if 100% of effort is devoted to RF Summer Grant Salary or Summer Chair Assignment, then he/she would not be eligible for any other assignment with the exception of approved college foundation compensation." sqref="C23"/>
    <dataValidation allowBlank="1" showInputMessage="1" showErrorMessage="1" promptTitle="Summer Teaching Assignment" prompt="In a given month, if 100% of effort is devoted to RF Summer Grant Salary or Summer Chair Assignment, then he/she would not be eligible for any other assignment with the exception of approved college foundation compensation." sqref="C19"/>
    <dataValidation allowBlank="1" showInputMessage="1" showErrorMessage="1" promptTitle="Annual Salary" prompt="Enter the annual salary." sqref="C6"/>
    <dataValidation allowBlank="1" showInputMessage="1" showErrorMessage="1" promptTitle="Other CUNY Summer Employment" prompt="With the approval of the Chancellor or appropriate President: college foundation compensation may exceed the 3/9ths limitation." sqref="C30"/>
    <dataValidation type="decimal" allowBlank="1" showInputMessage="1" showErrorMessage="1" errorTitle="Summer Chair Assignment" error="Hours cannot exceed 120." promptTitle="Summer Chair Assignment" prompt="Cannot exceed 120 hours per month._x000a__x000a_In a given month, if 100% of effort is devoted to Summer Chair Assignment, then he/she would not be eligible for any other assignment with the exception of approved college foundation compensation." sqref="H15">
      <formula1>0</formula1>
      <formula2>120</formula2>
    </dataValidation>
    <dataValidation type="decimal" allowBlank="1" showInputMessage="1" showErrorMessage="1" errorTitle="RF Summer Grant" error="Amount exceeds 1/9th salary." promptTitle="RF Summer Grant Salary" prompt="Must be less than or equal to 1/9th annual salary._x000a__x000a_In a given month, if 100% of effort is devoted to RF Summer Grant Salary, then he/she would not be eligible for any other assignment with the exception of approved college foundation compensation." sqref="C10">
      <formula1>0</formula1>
      <formula2>J6</formula2>
    </dataValidation>
  </dataValidations>
  <pageMargins left="0.2" right="0.2" top="0.45" bottom="1" header="0.25" footer="0.5"/>
  <pageSetup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Color Legend</vt:lpstr>
      <vt:lpstr>MPP June</vt:lpstr>
      <vt:lpstr>MPP July</vt:lpstr>
      <vt:lpstr>MPP August</vt:lpstr>
      <vt:lpstr>MPP Summer Total</vt:lpstr>
    </vt:vector>
  </TitlesOfParts>
  <Company>CUNY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sazbh</dc:creator>
  <cp:lastModifiedBy>scooper</cp:lastModifiedBy>
  <cp:lastPrinted>2011-06-20T14:23:20Z</cp:lastPrinted>
  <dcterms:created xsi:type="dcterms:W3CDTF">2011-06-07T19:56:38Z</dcterms:created>
  <dcterms:modified xsi:type="dcterms:W3CDTF">2014-06-25T15:05:31Z</dcterms:modified>
</cp:coreProperties>
</file>