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scott747\Desktop\"/>
    </mc:Choice>
  </mc:AlternateContent>
  <bookViews>
    <workbookView xWindow="0" yWindow="0" windowWidth="22560" windowHeight="11295" tabRatio="604"/>
  </bookViews>
  <sheets>
    <sheet name="Projected Budget 2021" sheetId="14" r:id="rId1"/>
    <sheet name="Budget vs Actuals 2021" sheetId="15" r:id="rId2"/>
    <sheet name="Actuals_June_30" sheetId="13" r:id="rId3"/>
    <sheet name="IS_6-30" sheetId="18" state="hidden" r:id="rId4"/>
  </sheets>
  <definedNames>
    <definedName name="_xlnm._FilterDatabase" localSheetId="2" hidden="1">Actuals_June_30!$A$5:$I$66</definedName>
    <definedName name="_xlnm._FilterDatabase" localSheetId="1" hidden="1">'Budget vs Actuals 2021'!$A$5:$Q$59</definedName>
    <definedName name="_xlnm._FilterDatabase" localSheetId="0" hidden="1">'Projected Budget 2021'!$A$5:$J$62</definedName>
    <definedName name="_xlnm.Print_Area" localSheetId="0">'Projected Budget 2021'!$A$1:$AB$54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46" i="14" l="1"/>
  <c r="Y26" i="15" l="1"/>
  <c r="Y27" i="15"/>
  <c r="Y29" i="15"/>
  <c r="Y30" i="15"/>
  <c r="Y40" i="15"/>
  <c r="Y41" i="15"/>
  <c r="Y42" i="15"/>
  <c r="Y43" i="15"/>
  <c r="Y44" i="15"/>
  <c r="Y47" i="15"/>
  <c r="Y48" i="15"/>
  <c r="Y49" i="15"/>
  <c r="Y50" i="15"/>
  <c r="Q25" i="15"/>
  <c r="Q26" i="15"/>
  <c r="Q27" i="15"/>
  <c r="Q28" i="15"/>
  <c r="Q29" i="15"/>
  <c r="Q30" i="15"/>
  <c r="Q31" i="15"/>
  <c r="Q32" i="15"/>
  <c r="AB26" i="14"/>
  <c r="AB27" i="14"/>
  <c r="AB28" i="14"/>
  <c r="AB29" i="14"/>
  <c r="AB30" i="14"/>
  <c r="AB33" i="14"/>
  <c r="AB35" i="14"/>
  <c r="AB37" i="14"/>
  <c r="AB38" i="14"/>
  <c r="I27" i="15"/>
  <c r="I29" i="15"/>
  <c r="T11" i="15" l="1"/>
  <c r="U11" i="15"/>
  <c r="V11" i="15"/>
  <c r="W11" i="15"/>
  <c r="X11" i="15"/>
  <c r="S11" i="15"/>
  <c r="P51" i="15"/>
  <c r="O51" i="15"/>
  <c r="W51" i="15" s="1"/>
  <c r="N51" i="15"/>
  <c r="M51" i="15"/>
  <c r="L51" i="15"/>
  <c r="K51" i="15"/>
  <c r="P50" i="15"/>
  <c r="O50" i="15"/>
  <c r="N50" i="15"/>
  <c r="M50" i="15"/>
  <c r="L50" i="15"/>
  <c r="K50" i="15"/>
  <c r="P49" i="15"/>
  <c r="O49" i="15"/>
  <c r="N49" i="15"/>
  <c r="M49" i="15"/>
  <c r="L49" i="15"/>
  <c r="K49" i="15"/>
  <c r="P48" i="15"/>
  <c r="O48" i="15"/>
  <c r="N48" i="15"/>
  <c r="M48" i="15"/>
  <c r="L48" i="15"/>
  <c r="K48" i="15"/>
  <c r="P47" i="15"/>
  <c r="O47" i="15"/>
  <c r="N47" i="15"/>
  <c r="M47" i="15"/>
  <c r="L47" i="15"/>
  <c r="K47" i="15"/>
  <c r="P46" i="15"/>
  <c r="O46" i="15"/>
  <c r="N46" i="15"/>
  <c r="M46" i="15"/>
  <c r="L46" i="15"/>
  <c r="K46" i="15"/>
  <c r="P45" i="15"/>
  <c r="O45" i="15"/>
  <c r="N45" i="15"/>
  <c r="M45" i="15"/>
  <c r="L45" i="15"/>
  <c r="K45" i="15"/>
  <c r="P44" i="15"/>
  <c r="O44" i="15"/>
  <c r="N44" i="15"/>
  <c r="M44" i="15"/>
  <c r="L44" i="15"/>
  <c r="K44" i="15"/>
  <c r="P43" i="15"/>
  <c r="O43" i="15"/>
  <c r="N43" i="15"/>
  <c r="M43" i="15"/>
  <c r="L43" i="15"/>
  <c r="K43" i="15"/>
  <c r="P42" i="15"/>
  <c r="O42" i="15"/>
  <c r="N42" i="15"/>
  <c r="M42" i="15"/>
  <c r="L42" i="15"/>
  <c r="K42" i="15"/>
  <c r="P41" i="15"/>
  <c r="O41" i="15"/>
  <c r="N41" i="15"/>
  <c r="M41" i="15"/>
  <c r="L41" i="15"/>
  <c r="K41" i="15"/>
  <c r="P40" i="15"/>
  <c r="O40" i="15"/>
  <c r="N40" i="15"/>
  <c r="M40" i="15"/>
  <c r="L40" i="15"/>
  <c r="K40" i="15"/>
  <c r="P39" i="15"/>
  <c r="O39" i="15"/>
  <c r="N39" i="15"/>
  <c r="M39" i="15"/>
  <c r="L39" i="15"/>
  <c r="K39" i="15"/>
  <c r="P38" i="15"/>
  <c r="O38" i="15"/>
  <c r="N38" i="15"/>
  <c r="M38" i="15"/>
  <c r="L38" i="15"/>
  <c r="K38" i="15"/>
  <c r="P37" i="15"/>
  <c r="O37" i="15"/>
  <c r="N37" i="15"/>
  <c r="M37" i="15"/>
  <c r="L37" i="15"/>
  <c r="K37" i="15"/>
  <c r="P36" i="15"/>
  <c r="O36" i="15"/>
  <c r="N36" i="15"/>
  <c r="M36" i="15"/>
  <c r="L36" i="15"/>
  <c r="K36" i="15"/>
  <c r="P35" i="15"/>
  <c r="O35" i="15"/>
  <c r="N35" i="15"/>
  <c r="M35" i="15"/>
  <c r="L35" i="15"/>
  <c r="K35" i="15"/>
  <c r="P34" i="15"/>
  <c r="O34" i="15"/>
  <c r="N34" i="15"/>
  <c r="M34" i="15"/>
  <c r="L34" i="15"/>
  <c r="K34" i="15"/>
  <c r="P33" i="15"/>
  <c r="O33" i="15"/>
  <c r="N33" i="15"/>
  <c r="M33" i="15"/>
  <c r="L33" i="15"/>
  <c r="K33" i="15"/>
  <c r="P32" i="15"/>
  <c r="O32" i="15"/>
  <c r="N32" i="15"/>
  <c r="M32" i="15"/>
  <c r="L32" i="15"/>
  <c r="K32" i="15"/>
  <c r="P31" i="15"/>
  <c r="O31" i="15"/>
  <c r="N31" i="15"/>
  <c r="M31" i="15"/>
  <c r="L31" i="15"/>
  <c r="K31" i="15"/>
  <c r="P30" i="15"/>
  <c r="O30" i="15"/>
  <c r="N30" i="15"/>
  <c r="M30" i="15"/>
  <c r="L30" i="15"/>
  <c r="K30" i="15"/>
  <c r="P29" i="15"/>
  <c r="O29" i="15"/>
  <c r="N29" i="15"/>
  <c r="M29" i="15"/>
  <c r="L29" i="15"/>
  <c r="K29" i="15"/>
  <c r="P28" i="15"/>
  <c r="O28" i="15"/>
  <c r="N28" i="15"/>
  <c r="M28" i="15"/>
  <c r="L28" i="15"/>
  <c r="K28" i="15"/>
  <c r="P27" i="15"/>
  <c r="O27" i="15"/>
  <c r="N27" i="15"/>
  <c r="M27" i="15"/>
  <c r="L27" i="15"/>
  <c r="K27" i="15"/>
  <c r="P26" i="15"/>
  <c r="O26" i="15"/>
  <c r="N26" i="15"/>
  <c r="M26" i="15"/>
  <c r="L26" i="15"/>
  <c r="K26" i="15"/>
  <c r="P25" i="15"/>
  <c r="O25" i="15"/>
  <c r="N25" i="15"/>
  <c r="M25" i="15"/>
  <c r="L25" i="15"/>
  <c r="K25" i="15"/>
  <c r="P24" i="15"/>
  <c r="O24" i="15"/>
  <c r="N24" i="15"/>
  <c r="M24" i="15"/>
  <c r="L24" i="15"/>
  <c r="K24" i="15"/>
  <c r="P23" i="15"/>
  <c r="O23" i="15"/>
  <c r="N23" i="15"/>
  <c r="M23" i="15"/>
  <c r="L23" i="15"/>
  <c r="K23" i="15"/>
  <c r="P22" i="15"/>
  <c r="O22" i="15"/>
  <c r="N22" i="15"/>
  <c r="M22" i="15"/>
  <c r="L22" i="15"/>
  <c r="K22" i="15"/>
  <c r="P21" i="15"/>
  <c r="O21" i="15"/>
  <c r="N21" i="15"/>
  <c r="M21" i="15"/>
  <c r="L21" i="15"/>
  <c r="K21" i="15"/>
  <c r="P20" i="15"/>
  <c r="O20" i="15"/>
  <c r="N20" i="15"/>
  <c r="M20" i="15"/>
  <c r="L20" i="15"/>
  <c r="K20" i="15"/>
  <c r="P19" i="15"/>
  <c r="O19" i="15"/>
  <c r="N19" i="15"/>
  <c r="M19" i="15"/>
  <c r="L19" i="15"/>
  <c r="K19" i="15"/>
  <c r="P18" i="15"/>
  <c r="O18" i="15"/>
  <c r="N18" i="15"/>
  <c r="M18" i="15"/>
  <c r="L18" i="15"/>
  <c r="K18" i="15"/>
  <c r="P17" i="15"/>
  <c r="O17" i="15"/>
  <c r="N17" i="15"/>
  <c r="M17" i="15"/>
  <c r="L17" i="15"/>
  <c r="K17" i="15"/>
  <c r="P16" i="15"/>
  <c r="O16" i="15"/>
  <c r="N16" i="15"/>
  <c r="M16" i="15"/>
  <c r="L16" i="15"/>
  <c r="K16" i="15"/>
  <c r="P15" i="15"/>
  <c r="O15" i="15"/>
  <c r="N15" i="15"/>
  <c r="M15" i="15"/>
  <c r="L15" i="15"/>
  <c r="K15" i="15"/>
  <c r="Q11" i="15"/>
  <c r="P10" i="15"/>
  <c r="P12" i="15" s="1"/>
  <c r="O10" i="15"/>
  <c r="O12" i="15" s="1"/>
  <c r="N10" i="15"/>
  <c r="N12" i="15" s="1"/>
  <c r="M10" i="15"/>
  <c r="M12" i="15" s="1"/>
  <c r="L10" i="15"/>
  <c r="L12" i="15" s="1"/>
  <c r="K10" i="15"/>
  <c r="K12" i="15" s="1"/>
  <c r="F15" i="15"/>
  <c r="V15" i="15" s="1"/>
  <c r="I11" i="15"/>
  <c r="W11" i="14"/>
  <c r="Y11" i="14"/>
  <c r="Z11" i="14"/>
  <c r="AA11" i="14"/>
  <c r="V11" i="14"/>
  <c r="V16" i="14"/>
  <c r="C16" i="15" s="1"/>
  <c r="S16" i="15" s="1"/>
  <c r="W16" i="14"/>
  <c r="D16" i="15" s="1"/>
  <c r="T16" i="15" s="1"/>
  <c r="X16" i="14"/>
  <c r="E16" i="15" s="1"/>
  <c r="Y16" i="14"/>
  <c r="F16" i="15" s="1"/>
  <c r="V16" i="15" s="1"/>
  <c r="Z16" i="14"/>
  <c r="G16" i="15" s="1"/>
  <c r="W16" i="15" s="1"/>
  <c r="AA16" i="14"/>
  <c r="H16" i="15" s="1"/>
  <c r="X16" i="15" s="1"/>
  <c r="V17" i="14"/>
  <c r="C17" i="15" s="1"/>
  <c r="W17" i="14"/>
  <c r="D17" i="15" s="1"/>
  <c r="T17" i="15" s="1"/>
  <c r="X17" i="14"/>
  <c r="E17" i="15" s="1"/>
  <c r="U17" i="15" s="1"/>
  <c r="Y17" i="14"/>
  <c r="F17" i="15" s="1"/>
  <c r="V17" i="15" s="1"/>
  <c r="Z17" i="14"/>
  <c r="G17" i="15" s="1"/>
  <c r="AA17" i="14"/>
  <c r="H17" i="15" s="1"/>
  <c r="V18" i="14"/>
  <c r="C18" i="15" s="1"/>
  <c r="S18" i="15" s="1"/>
  <c r="W18" i="14"/>
  <c r="D18" i="15" s="1"/>
  <c r="T18" i="15" s="1"/>
  <c r="X18" i="14"/>
  <c r="E18" i="15" s="1"/>
  <c r="Y18" i="14"/>
  <c r="F18" i="15" s="1"/>
  <c r="Z18" i="14"/>
  <c r="G18" i="15" s="1"/>
  <c r="W18" i="15" s="1"/>
  <c r="AA18" i="14"/>
  <c r="H18" i="15" s="1"/>
  <c r="X18" i="15" s="1"/>
  <c r="V19" i="14"/>
  <c r="C19" i="15" s="1"/>
  <c r="W19" i="14"/>
  <c r="D19" i="15" s="1"/>
  <c r="T19" i="15" s="1"/>
  <c r="X19" i="14"/>
  <c r="E19" i="15" s="1"/>
  <c r="U19" i="15" s="1"/>
  <c r="Y19" i="14"/>
  <c r="F19" i="15" s="1"/>
  <c r="V19" i="15" s="1"/>
  <c r="Z19" i="14"/>
  <c r="G19" i="15" s="1"/>
  <c r="AA19" i="14"/>
  <c r="H19" i="15" s="1"/>
  <c r="X19" i="15" s="1"/>
  <c r="V20" i="14"/>
  <c r="C20" i="15" s="1"/>
  <c r="W20" i="14"/>
  <c r="D20" i="15" s="1"/>
  <c r="T20" i="15" s="1"/>
  <c r="X20" i="14"/>
  <c r="E20" i="15" s="1"/>
  <c r="Y20" i="14"/>
  <c r="F20" i="15" s="1"/>
  <c r="V20" i="15" s="1"/>
  <c r="Z20" i="14"/>
  <c r="G20" i="15" s="1"/>
  <c r="W20" i="15" s="1"/>
  <c r="AA20" i="14"/>
  <c r="H20" i="15" s="1"/>
  <c r="X20" i="15" s="1"/>
  <c r="V21" i="14"/>
  <c r="C21" i="15" s="1"/>
  <c r="W21" i="14"/>
  <c r="D21" i="15" s="1"/>
  <c r="T21" i="15" s="1"/>
  <c r="E21" i="15"/>
  <c r="U21" i="15" s="1"/>
  <c r="Y21" i="14"/>
  <c r="F21" i="15" s="1"/>
  <c r="V21" i="15" s="1"/>
  <c r="Z21" i="14"/>
  <c r="G21" i="15" s="1"/>
  <c r="AA21" i="14"/>
  <c r="H21" i="15" s="1"/>
  <c r="X21" i="15" s="1"/>
  <c r="V22" i="14"/>
  <c r="C22" i="15" s="1"/>
  <c r="S22" i="15" s="1"/>
  <c r="W22" i="14"/>
  <c r="D22" i="15" s="1"/>
  <c r="T22" i="15" s="1"/>
  <c r="X22" i="14"/>
  <c r="E22" i="15" s="1"/>
  <c r="Y22" i="14"/>
  <c r="F22" i="15" s="1"/>
  <c r="Z22" i="14"/>
  <c r="G22" i="15" s="1"/>
  <c r="W22" i="15" s="1"/>
  <c r="AA22" i="14"/>
  <c r="H22" i="15" s="1"/>
  <c r="X22" i="15" s="1"/>
  <c r="V23" i="14"/>
  <c r="C23" i="15" s="1"/>
  <c r="W23" i="14"/>
  <c r="D23" i="15" s="1"/>
  <c r="T23" i="15" s="1"/>
  <c r="X23" i="14"/>
  <c r="E23" i="15" s="1"/>
  <c r="U23" i="15" s="1"/>
  <c r="Y23" i="14"/>
  <c r="F23" i="15" s="1"/>
  <c r="V23" i="15" s="1"/>
  <c r="Z23" i="14"/>
  <c r="G23" i="15" s="1"/>
  <c r="AA23" i="14"/>
  <c r="H23" i="15" s="1"/>
  <c r="X23" i="15" s="1"/>
  <c r="V24" i="14"/>
  <c r="C24" i="15" s="1"/>
  <c r="S24" i="15" s="1"/>
  <c r="W24" i="14"/>
  <c r="D24" i="15" s="1"/>
  <c r="T24" i="15" s="1"/>
  <c r="X24" i="14"/>
  <c r="E24" i="15" s="1"/>
  <c r="Y24" i="14"/>
  <c r="F24" i="15" s="1"/>
  <c r="V24" i="15" s="1"/>
  <c r="Z24" i="14"/>
  <c r="G24" i="15" s="1"/>
  <c r="W24" i="15" s="1"/>
  <c r="AA24" i="14"/>
  <c r="H24" i="15" s="1"/>
  <c r="X24" i="15" s="1"/>
  <c r="V25" i="14"/>
  <c r="C25" i="15" s="1"/>
  <c r="W25" i="14"/>
  <c r="D25" i="15" s="1"/>
  <c r="X25" i="14"/>
  <c r="E25" i="15" s="1"/>
  <c r="U25" i="15" s="1"/>
  <c r="Y25" i="14"/>
  <c r="F25" i="15" s="1"/>
  <c r="V25" i="15" s="1"/>
  <c r="Z25" i="14"/>
  <c r="G25" i="15" s="1"/>
  <c r="AA25" i="14"/>
  <c r="H25" i="15" s="1"/>
  <c r="X25" i="15" s="1"/>
  <c r="V26" i="14"/>
  <c r="C26" i="15" s="1"/>
  <c r="S26" i="15" s="1"/>
  <c r="W26" i="14"/>
  <c r="D26" i="15" s="1"/>
  <c r="T26" i="15" s="1"/>
  <c r="X26" i="14"/>
  <c r="E26" i="15" s="1"/>
  <c r="Y26" i="14"/>
  <c r="F26" i="15" s="1"/>
  <c r="Z26" i="14"/>
  <c r="G26" i="15" s="1"/>
  <c r="W26" i="15" s="1"/>
  <c r="AA26" i="14"/>
  <c r="H26" i="15" s="1"/>
  <c r="X26" i="15" s="1"/>
  <c r="V27" i="14"/>
  <c r="C27" i="15" s="1"/>
  <c r="W27" i="14"/>
  <c r="D27" i="15" s="1"/>
  <c r="T27" i="15" s="1"/>
  <c r="X27" i="14"/>
  <c r="E27" i="15" s="1"/>
  <c r="U27" i="15" s="1"/>
  <c r="Y27" i="14"/>
  <c r="F27" i="15" s="1"/>
  <c r="V27" i="15" s="1"/>
  <c r="Z27" i="14"/>
  <c r="G27" i="15" s="1"/>
  <c r="AA27" i="14"/>
  <c r="H27" i="15" s="1"/>
  <c r="X27" i="15" s="1"/>
  <c r="V28" i="14"/>
  <c r="C28" i="15" s="1"/>
  <c r="S28" i="15" s="1"/>
  <c r="W28" i="14"/>
  <c r="D28" i="15" s="1"/>
  <c r="T28" i="15" s="1"/>
  <c r="E28" i="15"/>
  <c r="I28" i="15" s="1"/>
  <c r="Y28" i="14"/>
  <c r="F28" i="15" s="1"/>
  <c r="V28" i="15" s="1"/>
  <c r="Z28" i="14"/>
  <c r="G28" i="15" s="1"/>
  <c r="W28" i="15" s="1"/>
  <c r="AA28" i="14"/>
  <c r="H28" i="15" s="1"/>
  <c r="X28" i="15" s="1"/>
  <c r="V29" i="14"/>
  <c r="C29" i="15" s="1"/>
  <c r="W29" i="14"/>
  <c r="D29" i="15" s="1"/>
  <c r="T29" i="15" s="1"/>
  <c r="X29" i="14"/>
  <c r="E29" i="15" s="1"/>
  <c r="U29" i="15" s="1"/>
  <c r="Y29" i="14"/>
  <c r="F29" i="15" s="1"/>
  <c r="V29" i="15" s="1"/>
  <c r="Z29" i="14"/>
  <c r="G29" i="15" s="1"/>
  <c r="AA29" i="14"/>
  <c r="H29" i="15" s="1"/>
  <c r="X29" i="15" s="1"/>
  <c r="V30" i="14"/>
  <c r="C30" i="15" s="1"/>
  <c r="S30" i="15" s="1"/>
  <c r="W30" i="14"/>
  <c r="D30" i="15" s="1"/>
  <c r="X30" i="14"/>
  <c r="E30" i="15" s="1"/>
  <c r="Y30" i="14"/>
  <c r="F30" i="15" s="1"/>
  <c r="V30" i="15" s="1"/>
  <c r="Z30" i="14"/>
  <c r="G30" i="15" s="1"/>
  <c r="W30" i="15" s="1"/>
  <c r="AA30" i="14"/>
  <c r="H30" i="15" s="1"/>
  <c r="X30" i="15" s="1"/>
  <c r="V31" i="14"/>
  <c r="W31" i="14"/>
  <c r="D31" i="15" s="1"/>
  <c r="X31" i="14"/>
  <c r="E31" i="15" s="1"/>
  <c r="U31" i="15" s="1"/>
  <c r="Y31" i="14"/>
  <c r="F31" i="15" s="1"/>
  <c r="V31" i="15" s="1"/>
  <c r="Z31" i="14"/>
  <c r="G31" i="15" s="1"/>
  <c r="AA31" i="14"/>
  <c r="H31" i="15" s="1"/>
  <c r="X31" i="15" s="1"/>
  <c r="V32" i="14"/>
  <c r="W32" i="14"/>
  <c r="D32" i="15" s="1"/>
  <c r="T32" i="15" s="1"/>
  <c r="X32" i="14"/>
  <c r="E32" i="15" s="1"/>
  <c r="Y32" i="14"/>
  <c r="F32" i="15" s="1"/>
  <c r="V32" i="15" s="1"/>
  <c r="Z32" i="14"/>
  <c r="G32" i="15" s="1"/>
  <c r="W32" i="15" s="1"/>
  <c r="AA32" i="14"/>
  <c r="H32" i="15" s="1"/>
  <c r="X32" i="15" s="1"/>
  <c r="V33" i="14"/>
  <c r="C33" i="15" s="1"/>
  <c r="W33" i="14"/>
  <c r="D33" i="15" s="1"/>
  <c r="T33" i="15" s="1"/>
  <c r="X33" i="14"/>
  <c r="E33" i="15" s="1"/>
  <c r="Y33" i="14"/>
  <c r="F33" i="15" s="1"/>
  <c r="V33" i="15" s="1"/>
  <c r="Z33" i="14"/>
  <c r="G33" i="15" s="1"/>
  <c r="AA33" i="14"/>
  <c r="H33" i="15" s="1"/>
  <c r="X33" i="15" s="1"/>
  <c r="V34" i="14"/>
  <c r="W34" i="14"/>
  <c r="D34" i="15" s="1"/>
  <c r="T34" i="15" s="1"/>
  <c r="E34" i="15"/>
  <c r="Y34" i="14"/>
  <c r="F34" i="15" s="1"/>
  <c r="V34" i="15" s="1"/>
  <c r="Z34" i="14"/>
  <c r="G34" i="15" s="1"/>
  <c r="AA34" i="14"/>
  <c r="H34" i="15" s="1"/>
  <c r="X34" i="15" s="1"/>
  <c r="V35" i="14"/>
  <c r="C35" i="15" s="1"/>
  <c r="W35" i="14"/>
  <c r="D35" i="15" s="1"/>
  <c r="X35" i="14"/>
  <c r="E35" i="15" s="1"/>
  <c r="Y35" i="14"/>
  <c r="F35" i="15" s="1"/>
  <c r="V35" i="15" s="1"/>
  <c r="Z35" i="14"/>
  <c r="G35" i="15" s="1"/>
  <c r="AA35" i="14"/>
  <c r="H35" i="15" s="1"/>
  <c r="X35" i="15" s="1"/>
  <c r="V36" i="14"/>
  <c r="W36" i="14"/>
  <c r="D36" i="15" s="1"/>
  <c r="T36" i="15" s="1"/>
  <c r="E36" i="15"/>
  <c r="Y36" i="14"/>
  <c r="F36" i="15" s="1"/>
  <c r="V36" i="15" s="1"/>
  <c r="Z36" i="14"/>
  <c r="G36" i="15" s="1"/>
  <c r="AA36" i="14"/>
  <c r="H36" i="15" s="1"/>
  <c r="X36" i="15" s="1"/>
  <c r="V37" i="14"/>
  <c r="C37" i="15" s="1"/>
  <c r="W37" i="14"/>
  <c r="D37" i="15" s="1"/>
  <c r="T37" i="15" s="1"/>
  <c r="E37" i="15"/>
  <c r="Y37" i="14"/>
  <c r="F37" i="15" s="1"/>
  <c r="V37" i="15" s="1"/>
  <c r="Z37" i="14"/>
  <c r="G37" i="15" s="1"/>
  <c r="AA37" i="14"/>
  <c r="H37" i="15" s="1"/>
  <c r="X37" i="15" s="1"/>
  <c r="V38" i="14"/>
  <c r="C38" i="15" s="1"/>
  <c r="W38" i="14"/>
  <c r="D38" i="15" s="1"/>
  <c r="T38" i="15" s="1"/>
  <c r="X38" i="14"/>
  <c r="E38" i="15" s="1"/>
  <c r="Y38" i="14"/>
  <c r="F38" i="15" s="1"/>
  <c r="V38" i="15" s="1"/>
  <c r="Z38" i="14"/>
  <c r="G38" i="15" s="1"/>
  <c r="AA38" i="14"/>
  <c r="H38" i="15" s="1"/>
  <c r="X38" i="15" s="1"/>
  <c r="V39" i="14"/>
  <c r="W39" i="14"/>
  <c r="D39" i="15" s="1"/>
  <c r="X39" i="14"/>
  <c r="E39" i="15" s="1"/>
  <c r="Y39" i="14"/>
  <c r="F39" i="15" s="1"/>
  <c r="V39" i="15" s="1"/>
  <c r="Z39" i="14"/>
  <c r="G39" i="15" s="1"/>
  <c r="AA39" i="14"/>
  <c r="H39" i="15" s="1"/>
  <c r="X39" i="15" s="1"/>
  <c r="V40" i="14"/>
  <c r="C40" i="15" s="1"/>
  <c r="W40" i="14"/>
  <c r="D40" i="15" s="1"/>
  <c r="T40" i="15" s="1"/>
  <c r="X40" i="14"/>
  <c r="E40" i="15" s="1"/>
  <c r="Y40" i="14"/>
  <c r="F40" i="15" s="1"/>
  <c r="V40" i="15" s="1"/>
  <c r="Z40" i="14"/>
  <c r="G40" i="15" s="1"/>
  <c r="AA40" i="14"/>
  <c r="H40" i="15" s="1"/>
  <c r="X40" i="15" s="1"/>
  <c r="V41" i="14"/>
  <c r="C41" i="15" s="1"/>
  <c r="W41" i="14"/>
  <c r="D41" i="15" s="1"/>
  <c r="T41" i="15" s="1"/>
  <c r="X41" i="14"/>
  <c r="E41" i="15" s="1"/>
  <c r="U41" i="15" s="1"/>
  <c r="Y41" i="14"/>
  <c r="F41" i="15" s="1"/>
  <c r="V41" i="15" s="1"/>
  <c r="Z41" i="14"/>
  <c r="G41" i="15" s="1"/>
  <c r="AA41" i="14"/>
  <c r="H41" i="15" s="1"/>
  <c r="X41" i="15" s="1"/>
  <c r="V42" i="14"/>
  <c r="C42" i="15" s="1"/>
  <c r="W42" i="14"/>
  <c r="D42" i="15" s="1"/>
  <c r="T42" i="15" s="1"/>
  <c r="X42" i="14"/>
  <c r="E42" i="15" s="1"/>
  <c r="Y42" i="14"/>
  <c r="F42" i="15" s="1"/>
  <c r="V42" i="15" s="1"/>
  <c r="Z42" i="14"/>
  <c r="G42" i="15" s="1"/>
  <c r="W42" i="15" s="1"/>
  <c r="AA42" i="14"/>
  <c r="H42" i="15" s="1"/>
  <c r="X42" i="15" s="1"/>
  <c r="V43" i="14"/>
  <c r="C43" i="15" s="1"/>
  <c r="W43" i="14"/>
  <c r="D43" i="15" s="1"/>
  <c r="X43" i="14"/>
  <c r="E43" i="15" s="1"/>
  <c r="U43" i="15" s="1"/>
  <c r="Y43" i="14"/>
  <c r="F43" i="15" s="1"/>
  <c r="V43" i="15" s="1"/>
  <c r="Z43" i="14"/>
  <c r="G43" i="15" s="1"/>
  <c r="AA43" i="14"/>
  <c r="H43" i="15" s="1"/>
  <c r="X43" i="15" s="1"/>
  <c r="V44" i="14"/>
  <c r="C44" i="15" s="1"/>
  <c r="S44" i="15" s="1"/>
  <c r="W44" i="14"/>
  <c r="D44" i="15" s="1"/>
  <c r="T44" i="15" s="1"/>
  <c r="X44" i="14"/>
  <c r="E44" i="15" s="1"/>
  <c r="Y44" i="14"/>
  <c r="F44" i="15" s="1"/>
  <c r="Z44" i="14"/>
  <c r="G44" i="15" s="1"/>
  <c r="W44" i="15" s="1"/>
  <c r="AA44" i="14"/>
  <c r="H44" i="15" s="1"/>
  <c r="X44" i="15" s="1"/>
  <c r="V45" i="14"/>
  <c r="C45" i="15" s="1"/>
  <c r="W45" i="14"/>
  <c r="D45" i="15" s="1"/>
  <c r="T45" i="15" s="1"/>
  <c r="E45" i="15"/>
  <c r="Y45" i="14"/>
  <c r="F45" i="15" s="1"/>
  <c r="V45" i="15" s="1"/>
  <c r="Z45" i="14"/>
  <c r="G45" i="15" s="1"/>
  <c r="AA45" i="14"/>
  <c r="H45" i="15" s="1"/>
  <c r="X45" i="15" s="1"/>
  <c r="V46" i="14"/>
  <c r="C46" i="15" s="1"/>
  <c r="D46" i="15"/>
  <c r="T46" i="15" s="1"/>
  <c r="X46" i="14"/>
  <c r="E46" i="15" s="1"/>
  <c r="F46" i="15"/>
  <c r="V46" i="15" s="1"/>
  <c r="Z46" i="14"/>
  <c r="G46" i="15" s="1"/>
  <c r="W46" i="15" s="1"/>
  <c r="AA46" i="14"/>
  <c r="H46" i="15" s="1"/>
  <c r="X46" i="15" s="1"/>
  <c r="V47" i="14"/>
  <c r="C47" i="15" s="1"/>
  <c r="W47" i="14"/>
  <c r="D47" i="15" s="1"/>
  <c r="X47" i="14"/>
  <c r="Y47" i="14"/>
  <c r="F47" i="15" s="1"/>
  <c r="V47" i="15" s="1"/>
  <c r="Z47" i="14"/>
  <c r="G47" i="15" s="1"/>
  <c r="AA47" i="14"/>
  <c r="H47" i="15" s="1"/>
  <c r="X47" i="15" s="1"/>
  <c r="V48" i="14"/>
  <c r="C48" i="15" s="1"/>
  <c r="S48" i="15" s="1"/>
  <c r="W48" i="14"/>
  <c r="D48" i="15" s="1"/>
  <c r="T48" i="15" s="1"/>
  <c r="X48" i="14"/>
  <c r="E48" i="15" s="1"/>
  <c r="Y48" i="14"/>
  <c r="F48" i="15" s="1"/>
  <c r="V48" i="15" s="1"/>
  <c r="Z48" i="14"/>
  <c r="G48" i="15" s="1"/>
  <c r="W48" i="15" s="1"/>
  <c r="AA48" i="14"/>
  <c r="H48" i="15" s="1"/>
  <c r="X48" i="15" s="1"/>
  <c r="V49" i="14"/>
  <c r="C49" i="15" s="1"/>
  <c r="W49" i="14"/>
  <c r="D49" i="15" s="1"/>
  <c r="T49" i="15" s="1"/>
  <c r="X49" i="14"/>
  <c r="E49" i="15" s="1"/>
  <c r="U49" i="15" s="1"/>
  <c r="Y49" i="14"/>
  <c r="F49" i="15" s="1"/>
  <c r="V49" i="15" s="1"/>
  <c r="Z49" i="14"/>
  <c r="G49" i="15" s="1"/>
  <c r="AA49" i="14"/>
  <c r="H49" i="15" s="1"/>
  <c r="X49" i="15" s="1"/>
  <c r="V50" i="14"/>
  <c r="C50" i="15" s="1"/>
  <c r="W50" i="14"/>
  <c r="D50" i="15" s="1"/>
  <c r="T50" i="15" s="1"/>
  <c r="X50" i="14"/>
  <c r="E50" i="15" s="1"/>
  <c r="Y50" i="14"/>
  <c r="F50" i="15" s="1"/>
  <c r="V50" i="15" s="1"/>
  <c r="Z50" i="14"/>
  <c r="G50" i="15" s="1"/>
  <c r="W50" i="15" s="1"/>
  <c r="AA50" i="14"/>
  <c r="H50" i="15" s="1"/>
  <c r="X50" i="15" s="1"/>
  <c r="V51" i="14"/>
  <c r="C51" i="15" s="1"/>
  <c r="W51" i="14"/>
  <c r="D51" i="15" s="1"/>
  <c r="X51" i="14"/>
  <c r="E51" i="15" s="1"/>
  <c r="U51" i="15" s="1"/>
  <c r="Y51" i="14"/>
  <c r="F51" i="15" s="1"/>
  <c r="V51" i="15" s="1"/>
  <c r="Z51" i="14"/>
  <c r="G51" i="15" s="1"/>
  <c r="AA51" i="14"/>
  <c r="H51" i="15" s="1"/>
  <c r="X51" i="15" s="1"/>
  <c r="W15" i="14"/>
  <c r="D15" i="15" s="1"/>
  <c r="X15" i="14"/>
  <c r="E15" i="15" s="1"/>
  <c r="Y15" i="14"/>
  <c r="Z15" i="14"/>
  <c r="G15" i="15" s="1"/>
  <c r="AA15" i="14"/>
  <c r="H15" i="15" s="1"/>
  <c r="V15" i="14"/>
  <c r="C15" i="15" s="1"/>
  <c r="F10" i="14"/>
  <c r="X10" i="14" s="1"/>
  <c r="E10" i="15" s="1"/>
  <c r="C10" i="14"/>
  <c r="S30" i="14"/>
  <c r="S28" i="14"/>
  <c r="S29" i="14"/>
  <c r="S31" i="14"/>
  <c r="S32" i="14"/>
  <c r="S33" i="14"/>
  <c r="S34" i="14"/>
  <c r="S35" i="14"/>
  <c r="S36" i="14"/>
  <c r="S37" i="14"/>
  <c r="S38" i="14"/>
  <c r="S39" i="14"/>
  <c r="S40" i="14"/>
  <c r="S41" i="14"/>
  <c r="S42" i="14"/>
  <c r="S43" i="14"/>
  <c r="S44" i="14"/>
  <c r="S45" i="14"/>
  <c r="S46" i="14"/>
  <c r="S47" i="14"/>
  <c r="S48" i="14"/>
  <c r="S49" i="14"/>
  <c r="S50" i="14"/>
  <c r="J28" i="14"/>
  <c r="J29" i="14"/>
  <c r="J30" i="14"/>
  <c r="J46" i="14"/>
  <c r="J47" i="14"/>
  <c r="J48" i="14"/>
  <c r="J49" i="14"/>
  <c r="J50" i="14"/>
  <c r="Y46" i="15" l="1"/>
  <c r="C39" i="15"/>
  <c r="AB39" i="14"/>
  <c r="C31" i="15"/>
  <c r="S31" i="15" s="1"/>
  <c r="Y31" i="15" s="1"/>
  <c r="AB31" i="14"/>
  <c r="C32" i="15"/>
  <c r="S32" i="15" s="1"/>
  <c r="AB32" i="14"/>
  <c r="C36" i="15"/>
  <c r="S36" i="15" s="1"/>
  <c r="AB36" i="14"/>
  <c r="C34" i="15"/>
  <c r="S34" i="15" s="1"/>
  <c r="AB34" i="14"/>
  <c r="S20" i="15"/>
  <c r="W43" i="15"/>
  <c r="W31" i="15"/>
  <c r="W27" i="15"/>
  <c r="S51" i="15"/>
  <c r="W49" i="15"/>
  <c r="U48" i="15"/>
  <c r="W47" i="15"/>
  <c r="U46" i="15"/>
  <c r="S45" i="15"/>
  <c r="W41" i="15"/>
  <c r="U40" i="15"/>
  <c r="S39" i="15"/>
  <c r="W37" i="15"/>
  <c r="S35" i="15"/>
  <c r="W33" i="15"/>
  <c r="U32" i="15"/>
  <c r="Y32" i="15" s="1"/>
  <c r="W29" i="15"/>
  <c r="U28" i="15"/>
  <c r="Y28" i="15" s="1"/>
  <c r="S27" i="15"/>
  <c r="S25" i="15"/>
  <c r="U22" i="15"/>
  <c r="W19" i="15"/>
  <c r="U18" i="15"/>
  <c r="Y18" i="15" s="1"/>
  <c r="U50" i="15"/>
  <c r="S49" i="15"/>
  <c r="S47" i="15"/>
  <c r="W45" i="15"/>
  <c r="U44" i="15"/>
  <c r="S43" i="15"/>
  <c r="U42" i="15"/>
  <c r="W39" i="15"/>
  <c r="U38" i="15"/>
  <c r="U36" i="15"/>
  <c r="W35" i="15"/>
  <c r="U34" i="15"/>
  <c r="S33" i="15"/>
  <c r="U30" i="15"/>
  <c r="S29" i="15"/>
  <c r="U26" i="15"/>
  <c r="W25" i="15"/>
  <c r="U24" i="15"/>
  <c r="W21" i="15"/>
  <c r="U20" i="15"/>
  <c r="S19" i="15"/>
  <c r="X15" i="15"/>
  <c r="AB47" i="14"/>
  <c r="I45" i="15"/>
  <c r="U15" i="15"/>
  <c r="U33" i="15"/>
  <c r="Y33" i="15" s="1"/>
  <c r="I33" i="15"/>
  <c r="T15" i="15"/>
  <c r="D52" i="15"/>
  <c r="I17" i="15"/>
  <c r="I49" i="15"/>
  <c r="S41" i="15"/>
  <c r="I41" i="15"/>
  <c r="S37" i="15"/>
  <c r="I37" i="15"/>
  <c r="S23" i="15"/>
  <c r="I23" i="15"/>
  <c r="S21" i="15"/>
  <c r="Y21" i="15" s="1"/>
  <c r="I21" i="15"/>
  <c r="I19" i="15"/>
  <c r="E47" i="15"/>
  <c r="U47" i="15" s="1"/>
  <c r="W15" i="15"/>
  <c r="T30" i="15"/>
  <c r="Q21" i="15"/>
  <c r="Q22" i="15"/>
  <c r="Q41" i="15"/>
  <c r="V44" i="15"/>
  <c r="Q45" i="15"/>
  <c r="Q49" i="15"/>
  <c r="Q17" i="15"/>
  <c r="W23" i="15"/>
  <c r="Q34" i="15"/>
  <c r="U37" i="15"/>
  <c r="Q38" i="15"/>
  <c r="Q40" i="15"/>
  <c r="Y11" i="15"/>
  <c r="G52" i="15"/>
  <c r="I50" i="15"/>
  <c r="I46" i="15"/>
  <c r="I42" i="15"/>
  <c r="W40" i="15"/>
  <c r="S40" i="15"/>
  <c r="U39" i="15"/>
  <c r="W38" i="15"/>
  <c r="I38" i="15"/>
  <c r="W36" i="15"/>
  <c r="U35" i="15"/>
  <c r="W34" i="15"/>
  <c r="K52" i="15"/>
  <c r="K54" i="15" s="1"/>
  <c r="O52" i="15"/>
  <c r="O54" i="15" s="1"/>
  <c r="M52" i="15"/>
  <c r="M54" i="15" s="1"/>
  <c r="S50" i="15"/>
  <c r="S15" i="15"/>
  <c r="S38" i="15"/>
  <c r="Y38" i="15" s="1"/>
  <c r="I51" i="15"/>
  <c r="T51" i="15"/>
  <c r="Y51" i="15" s="1"/>
  <c r="S46" i="15"/>
  <c r="U45" i="15"/>
  <c r="Y45" i="15" s="1"/>
  <c r="I15" i="15"/>
  <c r="E12" i="15"/>
  <c r="U10" i="15"/>
  <c r="U12" i="15" s="1"/>
  <c r="W17" i="15"/>
  <c r="S17" i="15"/>
  <c r="U16" i="15"/>
  <c r="Y16" i="15" s="1"/>
  <c r="S42" i="15"/>
  <c r="I44" i="15"/>
  <c r="I43" i="15"/>
  <c r="I40" i="15"/>
  <c r="I39" i="15"/>
  <c r="I35" i="15"/>
  <c r="I32" i="15"/>
  <c r="I31" i="15"/>
  <c r="I26" i="15"/>
  <c r="I25" i="15"/>
  <c r="I22" i="15"/>
  <c r="I18" i="15"/>
  <c r="H52" i="15"/>
  <c r="I16" i="15"/>
  <c r="L52" i="15"/>
  <c r="L54" i="15" s="1"/>
  <c r="P52" i="15"/>
  <c r="Q19" i="15"/>
  <c r="Q23" i="15"/>
  <c r="Q42" i="15"/>
  <c r="Q46" i="15"/>
  <c r="Q50" i="15"/>
  <c r="T25" i="15"/>
  <c r="Y25" i="15" s="1"/>
  <c r="X17" i="15"/>
  <c r="Q16" i="15"/>
  <c r="Q20" i="15"/>
  <c r="Q24" i="15"/>
  <c r="Q35" i="15"/>
  <c r="Q36" i="15"/>
  <c r="Q39" i="15"/>
  <c r="V26" i="15"/>
  <c r="V22" i="15"/>
  <c r="V18" i="15"/>
  <c r="I48" i="15"/>
  <c r="I30" i="15"/>
  <c r="I24" i="15"/>
  <c r="I20" i="15"/>
  <c r="N52" i="15"/>
  <c r="N54" i="15" s="1"/>
  <c r="Q33" i="15"/>
  <c r="Q37" i="15"/>
  <c r="Q43" i="15"/>
  <c r="Q44" i="15"/>
  <c r="Q47" i="15"/>
  <c r="Q48" i="15"/>
  <c r="Q51" i="15"/>
  <c r="T47" i="15"/>
  <c r="T43" i="15"/>
  <c r="T39" i="15"/>
  <c r="T35" i="15"/>
  <c r="T31" i="15"/>
  <c r="Y24" i="15"/>
  <c r="P54" i="15"/>
  <c r="Q10" i="15"/>
  <c r="Q12" i="15" s="1"/>
  <c r="Q18" i="15"/>
  <c r="Q15" i="15"/>
  <c r="F52" i="15"/>
  <c r="AB49" i="14"/>
  <c r="AB50" i="14"/>
  <c r="AB46" i="14"/>
  <c r="AB48" i="14"/>
  <c r="C52" i="14"/>
  <c r="D52" i="14"/>
  <c r="E52" i="14"/>
  <c r="F52" i="14"/>
  <c r="G52" i="14"/>
  <c r="H52" i="14"/>
  <c r="I52" i="14"/>
  <c r="Y19" i="15" l="1"/>
  <c r="I36" i="15"/>
  <c r="I34" i="15"/>
  <c r="Y34" i="15"/>
  <c r="C52" i="15"/>
  <c r="Y20" i="15"/>
  <c r="Y22" i="15"/>
  <c r="Y37" i="15"/>
  <c r="Y23" i="15"/>
  <c r="Y15" i="15"/>
  <c r="U52" i="15"/>
  <c r="U54" i="15" s="1"/>
  <c r="Y35" i="15"/>
  <c r="Y17" i="15"/>
  <c r="S52" i="15"/>
  <c r="Y39" i="15"/>
  <c r="T52" i="15"/>
  <c r="W52" i="15"/>
  <c r="V52" i="15"/>
  <c r="E52" i="15"/>
  <c r="E54" i="15" s="1"/>
  <c r="I47" i="15"/>
  <c r="X52" i="15"/>
  <c r="Y36" i="15"/>
  <c r="Q52" i="15"/>
  <c r="Q54" i="15" s="1"/>
  <c r="I52" i="15" l="1"/>
  <c r="Y52" i="15"/>
  <c r="I10" i="14" l="1"/>
  <c r="AA10" i="14" s="1"/>
  <c r="H10" i="15" s="1"/>
  <c r="H10" i="14"/>
  <c r="Z10" i="14" s="1"/>
  <c r="G10" i="15" s="1"/>
  <c r="G10" i="14"/>
  <c r="Y10" i="14" s="1"/>
  <c r="F10" i="15" s="1"/>
  <c r="E10" i="14"/>
  <c r="W10" i="14" s="1"/>
  <c r="D10" i="15" s="1"/>
  <c r="D10" i="14"/>
  <c r="V10" i="14" s="1"/>
  <c r="C10" i="15" s="1"/>
  <c r="T10" i="15" l="1"/>
  <c r="T12" i="15" s="1"/>
  <c r="T54" i="15" s="1"/>
  <c r="D12" i="15"/>
  <c r="D54" i="15" s="1"/>
  <c r="W10" i="15"/>
  <c r="W12" i="15" s="1"/>
  <c r="W54" i="15" s="1"/>
  <c r="G12" i="15"/>
  <c r="G54" i="15" s="1"/>
  <c r="V10" i="15"/>
  <c r="V12" i="15" s="1"/>
  <c r="V54" i="15" s="1"/>
  <c r="F12" i="15"/>
  <c r="F54" i="15" s="1"/>
  <c r="S10" i="15"/>
  <c r="I10" i="15"/>
  <c r="I12" i="15" s="1"/>
  <c r="I54" i="15" s="1"/>
  <c r="C12" i="15"/>
  <c r="C54" i="15" s="1"/>
  <c r="X10" i="15"/>
  <c r="X12" i="15" s="1"/>
  <c r="X54" i="15" s="1"/>
  <c r="H12" i="15"/>
  <c r="H54" i="15" s="1"/>
  <c r="E77" i="18"/>
  <c r="F19" i="18"/>
  <c r="S12" i="15" l="1"/>
  <c r="S54" i="15" s="1"/>
  <c r="Y10" i="15"/>
  <c r="Y12" i="15" s="1"/>
  <c r="Y54" i="15" s="1"/>
  <c r="E12" i="18"/>
  <c r="I28" i="13" l="1"/>
  <c r="I29" i="13" l="1"/>
  <c r="I49" i="13"/>
  <c r="I48" i="13"/>
  <c r="I47" i="13"/>
  <c r="F52" i="13"/>
  <c r="H52" i="13"/>
  <c r="E52" i="13" l="1"/>
  <c r="G52" i="13"/>
  <c r="C52" i="13"/>
  <c r="B52" i="13"/>
  <c r="D52" i="13"/>
  <c r="I50" i="13"/>
  <c r="I11" i="13"/>
  <c r="AA52" i="14" l="1"/>
  <c r="Z52" i="14"/>
  <c r="Y52" i="14"/>
  <c r="X52" i="14"/>
  <c r="W52" i="14"/>
  <c r="V52" i="14"/>
  <c r="U52" i="14"/>
  <c r="AB51" i="14"/>
  <c r="AB45" i="14"/>
  <c r="AB44" i="14"/>
  <c r="AB43" i="14"/>
  <c r="AB42" i="14"/>
  <c r="AB41" i="14"/>
  <c r="AB40" i="14"/>
  <c r="AB25" i="14"/>
  <c r="AB24" i="14"/>
  <c r="AB23" i="14"/>
  <c r="AB22" i="14"/>
  <c r="AB21" i="14"/>
  <c r="AB20" i="14"/>
  <c r="AB19" i="14"/>
  <c r="AB18" i="14"/>
  <c r="AB17" i="14"/>
  <c r="AB16" i="14"/>
  <c r="AB15" i="14"/>
  <c r="AA12" i="14"/>
  <c r="Z12" i="14"/>
  <c r="Y12" i="14"/>
  <c r="X12" i="14"/>
  <c r="W12" i="14"/>
  <c r="V12" i="14"/>
  <c r="U12" i="14"/>
  <c r="AB11" i="14"/>
  <c r="AB10" i="14"/>
  <c r="R52" i="14"/>
  <c r="Q52" i="14"/>
  <c r="P52" i="14"/>
  <c r="O52" i="14"/>
  <c r="N52" i="14"/>
  <c r="M52" i="14"/>
  <c r="L52" i="14"/>
  <c r="S51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R12" i="14"/>
  <c r="Q12" i="14"/>
  <c r="P12" i="14"/>
  <c r="O12" i="14"/>
  <c r="N12" i="14"/>
  <c r="M12" i="14"/>
  <c r="L12" i="14"/>
  <c r="S11" i="14"/>
  <c r="S10" i="14"/>
  <c r="J51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I12" i="14"/>
  <c r="I54" i="14" s="1"/>
  <c r="H12" i="14"/>
  <c r="H54" i="14" s="1"/>
  <c r="G12" i="14"/>
  <c r="G54" i="14" s="1"/>
  <c r="F12" i="14"/>
  <c r="F54" i="14" s="1"/>
  <c r="E12" i="14"/>
  <c r="E54" i="14" s="1"/>
  <c r="D12" i="14"/>
  <c r="D54" i="14" s="1"/>
  <c r="C12" i="14"/>
  <c r="C54" i="14" s="1"/>
  <c r="J11" i="14"/>
  <c r="J10" i="14"/>
  <c r="H12" i="13"/>
  <c r="G12" i="13"/>
  <c r="F12" i="13"/>
  <c r="E12" i="13"/>
  <c r="D12" i="13"/>
  <c r="C12" i="13"/>
  <c r="B12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52" i="13" s="1"/>
  <c r="I15" i="13"/>
  <c r="I10" i="13"/>
  <c r="I12" i="13" s="1"/>
  <c r="H54" i="13"/>
  <c r="G54" i="13"/>
  <c r="X54" i="14" l="1"/>
  <c r="W54" i="14"/>
  <c r="AA54" i="14"/>
  <c r="N54" i="14"/>
  <c r="R54" i="14"/>
  <c r="Q54" i="14"/>
  <c r="U54" i="14"/>
  <c r="AB52" i="14"/>
  <c r="Z54" i="14"/>
  <c r="Y54" i="14"/>
  <c r="V54" i="14"/>
  <c r="AB12" i="14"/>
  <c r="O54" i="14"/>
  <c r="D54" i="13"/>
  <c r="F54" i="13"/>
  <c r="C54" i="13"/>
  <c r="B54" i="13"/>
  <c r="E54" i="13"/>
  <c r="S52" i="14"/>
  <c r="S12" i="14"/>
  <c r="M54" i="14"/>
  <c r="J52" i="14"/>
  <c r="L54" i="14"/>
  <c r="P54" i="14"/>
  <c r="J12" i="14"/>
  <c r="I54" i="13"/>
  <c r="AB54" i="14" l="1"/>
  <c r="S54" i="14"/>
  <c r="J54" i="14"/>
</calcChain>
</file>

<file path=xl/comments1.xml><?xml version="1.0" encoding="utf-8"?>
<comments xmlns="http://schemas.openxmlformats.org/spreadsheetml/2006/main">
  <authors>
    <author>Suzette Foster-Jemmott</author>
  </authors>
  <commentList>
    <comment ref="G46" authorId="0" shapeId="0">
      <text>
        <r>
          <rPr>
            <b/>
            <sz val="9"/>
            <color indexed="81"/>
            <rFont val="Tahoma"/>
            <family val="2"/>
          </rPr>
          <t xml:space="preserve">Suzette Foster-Jemmott:
</t>
        </r>
        <r>
          <rPr>
            <sz val="9"/>
            <color indexed="81"/>
            <rFont val="Tahoma"/>
            <family val="2"/>
          </rPr>
          <t>Remaining funds will be distributed in FY21</t>
        </r>
      </text>
    </comment>
  </commentList>
</comments>
</file>

<file path=xl/sharedStrings.xml><?xml version="1.0" encoding="utf-8"?>
<sst xmlns="http://schemas.openxmlformats.org/spreadsheetml/2006/main" count="485" uniqueCount="198">
  <si>
    <t>Balance as of 7/1/2020</t>
  </si>
  <si>
    <t>Total</t>
  </si>
  <si>
    <t>Remaining Balance</t>
  </si>
  <si>
    <t>Printing &amp; Publishing Services</t>
  </si>
  <si>
    <t>Postage</t>
  </si>
  <si>
    <t>Services-Catering</t>
  </si>
  <si>
    <t>Credit Card Fees</t>
  </si>
  <si>
    <t>Balance as of 7/1/2019</t>
  </si>
  <si>
    <t>Gifts</t>
  </si>
  <si>
    <t>Books</t>
  </si>
  <si>
    <t>Out of Town-NonPSC Airfare</t>
  </si>
  <si>
    <t>Out of Town-Non PSC Lodging</t>
  </si>
  <si>
    <t>Out of Town-Non PSC Grnd Trans</t>
  </si>
  <si>
    <t>Out of Town-Non PSC Meals</t>
  </si>
  <si>
    <t>Professional Services</t>
  </si>
  <si>
    <t>NonCap-Software &lt; 5K</t>
  </si>
  <si>
    <t>Expenses</t>
  </si>
  <si>
    <t xml:space="preserve">     1-51203-000</t>
  </si>
  <si>
    <t xml:space="preserve">     1-51301-000</t>
  </si>
  <si>
    <t xml:space="preserve">     1-52805-000</t>
  </si>
  <si>
    <t xml:space="preserve">     1-53004-000</t>
  </si>
  <si>
    <t xml:space="preserve">     1-51121-000</t>
  </si>
  <si>
    <t xml:space="preserve">     1-51401-000</t>
  </si>
  <si>
    <t xml:space="preserve">     1-52251-000</t>
  </si>
  <si>
    <t xml:space="preserve">     1-52253-000</t>
  </si>
  <si>
    <t xml:space="preserve">     1-52254-000</t>
  </si>
  <si>
    <t xml:space="preserve">     1-52255-000</t>
  </si>
  <si>
    <t xml:space="preserve">     1-52825-000</t>
  </si>
  <si>
    <t xml:space="preserve">     1-53910-000</t>
  </si>
  <si>
    <t xml:space="preserve">     1-51001-000</t>
  </si>
  <si>
    <t>Office Supplies</t>
  </si>
  <si>
    <t xml:space="preserve">     1-51004-000</t>
  </si>
  <si>
    <t>Other Supplies</t>
  </si>
  <si>
    <t xml:space="preserve">     1-51120-000</t>
  </si>
  <si>
    <t>Flowers</t>
  </si>
  <si>
    <t xml:space="preserve">     1-51122-000</t>
  </si>
  <si>
    <t>Decoration Expense</t>
  </si>
  <si>
    <t xml:space="preserve">     1-52052-000</t>
  </si>
  <si>
    <t>Local Travel-NonPSC Grnd Trans</t>
  </si>
  <si>
    <t xml:space="preserve">     1-52612-000</t>
  </si>
  <si>
    <t>Other Taxes</t>
  </si>
  <si>
    <t xml:space="preserve">     1-52701-000</t>
  </si>
  <si>
    <t>Honorariums &amp; Lecture Fees</t>
  </si>
  <si>
    <t xml:space="preserve">     1-52708-000</t>
  </si>
  <si>
    <t>D.J. Expense</t>
  </si>
  <si>
    <t xml:space="preserve">     1-52801-000</t>
  </si>
  <si>
    <t>Services-Accounting/Auditing</t>
  </si>
  <si>
    <t xml:space="preserve">     1-52816-000</t>
  </si>
  <si>
    <t>Services-Other</t>
  </si>
  <si>
    <t xml:space="preserve">     1-52862-000</t>
  </si>
  <si>
    <t>Administrative Expense</t>
  </si>
  <si>
    <t xml:space="preserve">     1-53001-000</t>
  </si>
  <si>
    <t>Bank Fees and Charges</t>
  </si>
  <si>
    <t xml:space="preserve">     1-53253-000</t>
  </si>
  <si>
    <t>Rentals - General Equipment</t>
  </si>
  <si>
    <t xml:space="preserve">     1-53256-000</t>
  </si>
  <si>
    <t>Rentals - Other</t>
  </si>
  <si>
    <t xml:space="preserve">     1-53257-000</t>
  </si>
  <si>
    <t>Rentals - Tent &amp; Chairs</t>
  </si>
  <si>
    <t xml:space="preserve">     1-53402-000</t>
  </si>
  <si>
    <t>Other Special Events</t>
  </si>
  <si>
    <t xml:space="preserve">     1-53551-000</t>
  </si>
  <si>
    <t>Music Performances</t>
  </si>
  <si>
    <t>G &amp; A Purposes</t>
  </si>
  <si>
    <t>YC Found. Dinner</t>
  </si>
  <si>
    <t>One Emerg. Fund</t>
  </si>
  <si>
    <t>Farewell</t>
  </si>
  <si>
    <t>Schol. Benefit Concert</t>
  </si>
  <si>
    <t>Exchange</t>
  </si>
  <si>
    <t>Fund For York</t>
  </si>
  <si>
    <t>Unrestricted</t>
  </si>
  <si>
    <t>YORK COLLEGE FOUNDATION</t>
  </si>
  <si>
    <t>BUDGET VS ACTUALS</t>
  </si>
  <si>
    <t>Funding Source Number:</t>
  </si>
  <si>
    <t>Funding Source Name:</t>
  </si>
  <si>
    <t>Available Funds</t>
  </si>
  <si>
    <t>Revenue</t>
  </si>
  <si>
    <t>Total Expenses</t>
  </si>
  <si>
    <t>ACTUALS</t>
  </si>
  <si>
    <t>Projected Additions for Full Year</t>
  </si>
  <si>
    <t>Planned Expenses</t>
  </si>
  <si>
    <t>Total Planned Expenses</t>
  </si>
  <si>
    <t>CHANGES to BUDGET</t>
  </si>
  <si>
    <t>CURRENT BUDGET</t>
  </si>
  <si>
    <t>INITIAL BUDGET</t>
  </si>
  <si>
    <t>Emergency Grant</t>
  </si>
  <si>
    <t>Additions</t>
  </si>
  <si>
    <t>June 30, 2020</t>
  </si>
  <si>
    <t xml:space="preserve">     1-52606-000</t>
  </si>
  <si>
    <t>Insurance-Exec Dir Officer</t>
  </si>
  <si>
    <t xml:space="preserve">     1-54205-000</t>
  </si>
  <si>
    <t>Awards</t>
  </si>
  <si>
    <t xml:space="preserve">     1-54351-000</t>
  </si>
  <si>
    <t>Bad Debt Expense</t>
  </si>
  <si>
    <t xml:space="preserve">     1-55007-000</t>
  </si>
  <si>
    <t>Capital - Software</t>
  </si>
  <si>
    <t xml:space="preserve">     1-55101-000</t>
  </si>
  <si>
    <t>Contributed Services</t>
  </si>
  <si>
    <t xml:space="preserve">     1-55102-000</t>
  </si>
  <si>
    <t>Contributed Gifts in Kind</t>
  </si>
  <si>
    <t xml:space="preserve">     1-55103-000</t>
  </si>
  <si>
    <t>Contributed Space</t>
  </si>
  <si>
    <t xml:space="preserve">     1-56623-000</t>
  </si>
  <si>
    <t xml:space="preserve">     1-60050-000</t>
  </si>
  <si>
    <t>Other Transfer In / Out</t>
  </si>
  <si>
    <t xml:space="preserve">     2-52350-000</t>
  </si>
  <si>
    <t>Registration Fees</t>
  </si>
  <si>
    <t>BEGINNING FUND BALANCE</t>
  </si>
  <si>
    <t>NET SURPLUS/(DEFICIT)</t>
  </si>
  <si>
    <t>ENDING FUND BALANCE</t>
  </si>
  <si>
    <t>Income Statement</t>
  </si>
  <si>
    <t>York College - Foundation</t>
  </si>
  <si>
    <t xml:space="preserve">     1 - Foundation - Unrestricted: Gen</t>
  </si>
  <si>
    <t xml:space="preserve">     2 - Foundation - Temporarily Restr</t>
  </si>
  <si>
    <t>`</t>
  </si>
  <si>
    <t>June</t>
  </si>
  <si>
    <t>Revenues</t>
  </si>
  <si>
    <t xml:space="preserve">     1-43101-000</t>
  </si>
  <si>
    <t xml:space="preserve">     1-43102-000</t>
  </si>
  <si>
    <t xml:space="preserve">     1-43103-000</t>
  </si>
  <si>
    <t xml:space="preserve">     1-43601-000</t>
  </si>
  <si>
    <t>Management/Admin Fees</t>
  </si>
  <si>
    <t xml:space="preserve">     1-43814-000</t>
  </si>
  <si>
    <t>Other Income</t>
  </si>
  <si>
    <t xml:space="preserve">     1-45102-000</t>
  </si>
  <si>
    <t>Corporate Contribution</t>
  </si>
  <si>
    <t xml:space="preserve">     1-45103-000</t>
  </si>
  <si>
    <t>Foundation Contribution</t>
  </si>
  <si>
    <t xml:space="preserve">     1-45104-000</t>
  </si>
  <si>
    <t>Individual Contributions</t>
  </si>
  <si>
    <t xml:space="preserve">     1-45302-000</t>
  </si>
  <si>
    <t>Interest Income</t>
  </si>
  <si>
    <t xml:space="preserve">     2-45102-000</t>
  </si>
  <si>
    <t xml:space="preserve">     2-45103-000</t>
  </si>
  <si>
    <t xml:space="preserve">     2-45104-000</t>
  </si>
  <si>
    <t xml:space="preserve">     2-45303-000</t>
  </si>
  <si>
    <t>Investment Interest</t>
  </si>
  <si>
    <t xml:space="preserve">     2-45305-000</t>
  </si>
  <si>
    <t>Dividend Income</t>
  </si>
  <si>
    <t xml:space="preserve">     2-45404-000</t>
  </si>
  <si>
    <t>Unrealized Gains on Invest</t>
  </si>
  <si>
    <t xml:space="preserve">     2-45405-000</t>
  </si>
  <si>
    <t>Unrealized Losses on Invest</t>
  </si>
  <si>
    <t xml:space="preserve">     3-45102-000</t>
  </si>
  <si>
    <t xml:space="preserve">     3-45103-000</t>
  </si>
  <si>
    <t xml:space="preserve">     3-45104-000</t>
  </si>
  <si>
    <t xml:space="preserve">     3-45303-000</t>
  </si>
  <si>
    <t xml:space="preserve">     3-45305-000</t>
  </si>
  <si>
    <t xml:space="preserve">     3-45404-000</t>
  </si>
  <si>
    <t xml:space="preserve">     3-45405-000</t>
  </si>
  <si>
    <t>Total Revenues</t>
  </si>
  <si>
    <t xml:space="preserve">     1-52350-000</t>
  </si>
  <si>
    <t xml:space="preserve">     2-51004-000</t>
  </si>
  <si>
    <t xml:space="preserve">     2-51005-000</t>
  </si>
  <si>
    <t>Food Services - Pantry</t>
  </si>
  <si>
    <t xml:space="preserve">     2-51203-000</t>
  </si>
  <si>
    <t xml:space="preserve">     2-51301-000</t>
  </si>
  <si>
    <t xml:space="preserve">     2-51305-000</t>
  </si>
  <si>
    <t>Shipping and Handling</t>
  </si>
  <si>
    <t xml:space="preserve">     2-52052-000</t>
  </si>
  <si>
    <t xml:space="preserve">     2-52251-000</t>
  </si>
  <si>
    <t xml:space="preserve">     2-52253-000</t>
  </si>
  <si>
    <t xml:space="preserve">     2-52254-000</t>
  </si>
  <si>
    <t xml:space="preserve">     2-52255-000</t>
  </si>
  <si>
    <t xml:space="preserve">     2-52701-000</t>
  </si>
  <si>
    <t xml:space="preserve">     2-52805-000</t>
  </si>
  <si>
    <t xml:space="preserve">     2-52825-000</t>
  </si>
  <si>
    <t xml:space="preserve">     2-53004-000</t>
  </si>
  <si>
    <t xml:space="preserve">     2-53104-000</t>
  </si>
  <si>
    <t>Maintenance-General</t>
  </si>
  <si>
    <t xml:space="preserve">     2-53207-000</t>
  </si>
  <si>
    <t>Online Services</t>
  </si>
  <si>
    <t xml:space="preserve">     2-53910-000</t>
  </si>
  <si>
    <t xml:space="preserve">     2-53911-000</t>
  </si>
  <si>
    <t>NonCap-Other Equipment &lt; 5K</t>
  </si>
  <si>
    <t xml:space="preserve">     2-54151-000</t>
  </si>
  <si>
    <t>Stipends</t>
  </si>
  <si>
    <t xml:space="preserve">     2-54202-000</t>
  </si>
  <si>
    <t>Scholarships</t>
  </si>
  <si>
    <t xml:space="preserve">     2-54205-000</t>
  </si>
  <si>
    <t xml:space="preserve">     2-54351-000</t>
  </si>
  <si>
    <t xml:space="preserve">     2-56623-000</t>
  </si>
  <si>
    <t xml:space="preserve">     2-59002-000</t>
  </si>
  <si>
    <t>Investment Expense</t>
  </si>
  <si>
    <t xml:space="preserve">     2-60050-000</t>
  </si>
  <si>
    <t xml:space="preserve">     3-53004-000</t>
  </si>
  <si>
    <t xml:space="preserve">     3-59002-000</t>
  </si>
  <si>
    <t xml:space="preserve">     3 - Foundation - Permanently Restr</t>
  </si>
  <si>
    <t>TOTAL BEGINNING FUND BALANCE</t>
  </si>
  <si>
    <t>TOTAL NET SURPLUS/(DEFICIT)</t>
  </si>
  <si>
    <t>TOTAL ENDING FUND BALANCE</t>
  </si>
  <si>
    <t>Notes:</t>
  </si>
  <si>
    <t>Actuals</t>
  </si>
  <si>
    <t>Variance</t>
  </si>
  <si>
    <t>1210 - Has been eliminated.  Items highlighted in green are historically G &amp; A cost that have been transferred to 1218 - The Fund for York</t>
  </si>
  <si>
    <t>2014 - Previous Scholarship Benefit Dinner, will stay put until a determination is made regarding Merit Scholarship</t>
  </si>
  <si>
    <t>1333 - Farewell are proceeds from the VP Banrey Farewell event.   Awaiting determination on transferring the remianing funds</t>
  </si>
  <si>
    <t>*- Funds 1210 and 1218 are being combined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</si>
</sst>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m\/d\/yyyy&quot;  &quot;hh&quot;:&quot;mm&quot;:&quot;ss\ AM/PM"/>
    <numFmt numFmtId="167" formatCode="[$-409]mmmm\ d\,\ 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3.9"/>
      <color indexed="8"/>
      <name val="Arial"/>
      <family val="2"/>
    </font>
    <font>
      <b/>
      <sz val="7.9"/>
      <color indexed="8"/>
      <name val="Arial"/>
      <family val="2"/>
    </font>
    <font>
      <b/>
      <sz val="8.0500000000000007"/>
      <color indexed="8"/>
      <name val="Times New Roman"/>
      <family val="1"/>
    </font>
    <font>
      <sz val="8.0500000000000007"/>
      <color indexed="8"/>
      <name val="Times New Roman"/>
      <family val="1"/>
    </font>
    <font>
      <sz val="8.0500000000000007"/>
      <color indexed="8"/>
      <name val="Arial"/>
      <family val="2"/>
    </font>
    <font>
      <sz val="12"/>
      <color indexed="8"/>
      <name val="Arial"/>
      <family val="2"/>
    </font>
    <font>
      <sz val="8.0500000000000007"/>
      <color indexed="8"/>
      <name val="Times New Roman"/>
      <family val="1"/>
    </font>
    <font>
      <sz val="12"/>
      <color indexed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96">
    <xf numFmtId="0" fontId="0" fillId="0" borderId="0" xfId="0"/>
    <xf numFmtId="164" fontId="0" fillId="0" borderId="0" xfId="1" applyNumberFormat="1" applyFont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4" fontId="3" fillId="0" borderId="0" xfId="1" applyNumberFormat="1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164" fontId="0" fillId="2" borderId="4" xfId="1" applyNumberFormat="1" applyFont="1" applyFill="1" applyBorder="1"/>
    <xf numFmtId="0" fontId="0" fillId="0" borderId="0" xfId="0" applyFill="1" applyBorder="1" applyAlignment="1">
      <alignment horizontal="center"/>
    </xf>
    <xf numFmtId="43" fontId="0" fillId="0" borderId="0" xfId="1" applyFont="1" applyFill="1" applyBorder="1"/>
    <xf numFmtId="0" fontId="0" fillId="0" borderId="0" xfId="0" applyFont="1" applyBorder="1"/>
    <xf numFmtId="164" fontId="3" fillId="5" borderId="5" xfId="1" applyNumberFormat="1" applyFont="1" applyFill="1" applyBorder="1"/>
    <xf numFmtId="0" fontId="0" fillId="0" borderId="0" xfId="0" applyFont="1"/>
    <xf numFmtId="164" fontId="3" fillId="0" borderId="1" xfId="0" applyNumberFormat="1" applyFont="1" applyFill="1" applyBorder="1"/>
    <xf numFmtId="164" fontId="3" fillId="0" borderId="1" xfId="1" applyNumberFormat="1" applyFont="1" applyFill="1" applyBorder="1"/>
    <xf numFmtId="0" fontId="3" fillId="0" borderId="0" xfId="0" applyFont="1" applyFill="1" applyBorder="1" applyAlignment="1">
      <alignment horizontal="center"/>
    </xf>
    <xf numFmtId="165" fontId="3" fillId="0" borderId="0" xfId="6" applyNumberFormat="1" applyFont="1" applyFill="1" applyBorder="1"/>
    <xf numFmtId="165" fontId="3" fillId="0" borderId="1" xfId="6" applyNumberFormat="1" applyFont="1" applyFill="1" applyBorder="1"/>
    <xf numFmtId="165" fontId="3" fillId="0" borderId="6" xfId="6" applyNumberFormat="1" applyFon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/>
    <xf numFmtId="15" fontId="0" fillId="0" borderId="0" xfId="0" quotePrefix="1" applyNumberFormat="1" applyBorder="1"/>
    <xf numFmtId="0" fontId="0" fillId="4" borderId="0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/>
    <xf numFmtId="0" fontId="1" fillId="0" borderId="4" xfId="0" applyFont="1" applyFill="1" applyBorder="1"/>
    <xf numFmtId="164" fontId="1" fillId="0" borderId="0" xfId="0" applyNumberFormat="1" applyFont="1" applyFill="1" applyBorder="1"/>
    <xf numFmtId="0" fontId="5" fillId="0" borderId="0" xfId="3" applyFont="1" applyFill="1" applyBorder="1" applyAlignment="1">
      <alignment horizontal="left" vertical="center"/>
    </xf>
    <xf numFmtId="164" fontId="1" fillId="0" borderId="0" xfId="1" applyNumberFormat="1" applyFont="1" applyFill="1" applyBorder="1"/>
    <xf numFmtId="164" fontId="5" fillId="0" borderId="0" xfId="1" applyNumberFormat="1" applyFont="1" applyFill="1" applyBorder="1" applyAlignment="1">
      <alignment horizontal="right" vertical="center"/>
    </xf>
    <xf numFmtId="164" fontId="1" fillId="0" borderId="4" xfId="1" applyNumberFormat="1" applyFont="1" applyFill="1" applyBorder="1"/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4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6" fillId="0" borderId="2" xfId="5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164" fontId="1" fillId="0" borderId="2" xfId="1" applyNumberFormat="1" applyFont="1" applyFill="1" applyBorder="1"/>
    <xf numFmtId="0" fontId="0" fillId="0" borderId="0" xfId="0" applyFont="1" applyFill="1" applyBorder="1"/>
    <xf numFmtId="43" fontId="0" fillId="0" borderId="0" xfId="1" applyFont="1" applyBorder="1"/>
    <xf numFmtId="7" fontId="10" fillId="0" borderId="0" xfId="5" applyNumberFormat="1" applyFont="1" applyAlignment="1">
      <alignment horizontal="right" vertical="center"/>
    </xf>
    <xf numFmtId="7" fontId="1" fillId="0" borderId="0" xfId="0" applyNumberFormat="1" applyFont="1" applyFill="1" applyBorder="1"/>
    <xf numFmtId="0" fontId="13" fillId="0" borderId="0" xfId="7" applyFont="1" applyAlignment="1">
      <alignment horizontal="left" vertical="center"/>
    </xf>
    <xf numFmtId="0" fontId="2" fillId="0" borderId="0" xfId="7" applyNumberFormat="1" applyFill="1" applyBorder="1" applyAlignment="1" applyProtection="1"/>
    <xf numFmtId="0" fontId="2" fillId="0" borderId="0" xfId="4" applyNumberFormat="1" applyFill="1" applyBorder="1" applyAlignment="1" applyProtection="1"/>
    <xf numFmtId="0" fontId="7" fillId="0" borderId="0" xfId="4" applyFont="1" applyAlignment="1">
      <alignment horizontal="center" vertical="center"/>
    </xf>
    <xf numFmtId="166" fontId="11" fillId="0" borderId="0" xfId="4" applyNumberFormat="1" applyFont="1" applyAlignment="1">
      <alignment horizontal="left" vertical="center"/>
    </xf>
    <xf numFmtId="0" fontId="12" fillId="0" borderId="0" xfId="4" applyFont="1" applyAlignment="1">
      <alignment horizontal="center" vertical="center"/>
    </xf>
    <xf numFmtId="0" fontId="8" fillId="0" borderId="7" xfId="4" applyFont="1" applyBorder="1" applyAlignment="1">
      <alignment horizontal="right" vertical="center"/>
    </xf>
    <xf numFmtId="0" fontId="9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7" fontId="10" fillId="0" borderId="0" xfId="4" applyNumberFormat="1" applyFont="1" applyAlignment="1">
      <alignment horizontal="right" vertical="center"/>
    </xf>
    <xf numFmtId="7" fontId="9" fillId="0" borderId="8" xfId="4" applyNumberFormat="1" applyFont="1" applyBorder="1" applyAlignment="1">
      <alignment horizontal="right" vertical="center"/>
    </xf>
    <xf numFmtId="7" fontId="9" fillId="0" borderId="9" xfId="4" applyNumberFormat="1" applyFont="1" applyBorder="1" applyAlignment="1">
      <alignment horizontal="right" vertical="center"/>
    </xf>
    <xf numFmtId="7" fontId="1" fillId="0" borderId="4" xfId="0" applyNumberFormat="1" applyFont="1" applyFill="1" applyBorder="1"/>
    <xf numFmtId="0" fontId="13" fillId="0" borderId="0" xfId="7" applyFont="1" applyFill="1" applyAlignment="1">
      <alignment horizontal="left" vertical="center"/>
    </xf>
    <xf numFmtId="7" fontId="10" fillId="0" borderId="0" xfId="5" applyNumberFormat="1" applyFont="1" applyFill="1" applyAlignment="1">
      <alignment horizontal="right" vertical="center"/>
    </xf>
    <xf numFmtId="0" fontId="0" fillId="0" borderId="0" xfId="0" applyFill="1"/>
    <xf numFmtId="164" fontId="0" fillId="0" borderId="0" xfId="0" applyNumberFormat="1" applyFill="1"/>
    <xf numFmtId="164" fontId="0" fillId="0" borderId="4" xfId="1" applyNumberFormat="1" applyFont="1" applyFill="1" applyBorder="1"/>
    <xf numFmtId="164" fontId="0" fillId="0" borderId="3" xfId="1" applyNumberFormat="1" applyFont="1" applyFill="1" applyBorder="1"/>
    <xf numFmtId="164" fontId="14" fillId="0" borderId="0" xfId="1" applyNumberFormat="1" applyFont="1" applyFill="1" applyAlignment="1">
      <alignment horizontal="right" vertical="center"/>
    </xf>
    <xf numFmtId="15" fontId="0" fillId="0" borderId="0" xfId="0" quotePrefix="1" applyNumberFormat="1" applyFill="1" applyBorder="1"/>
    <xf numFmtId="0" fontId="3" fillId="0" borderId="0" xfId="0" applyFont="1" applyFill="1" applyBorder="1" applyAlignment="1"/>
    <xf numFmtId="0" fontId="10" fillId="0" borderId="0" xfId="5" applyFont="1" applyFill="1" applyAlignment="1">
      <alignment horizontal="left" vertical="center"/>
    </xf>
    <xf numFmtId="7" fontId="0" fillId="0" borderId="0" xfId="0" applyNumberFormat="1"/>
    <xf numFmtId="7" fontId="10" fillId="7" borderId="0" xfId="4" applyNumberFormat="1" applyFont="1" applyFill="1" applyAlignment="1">
      <alignment horizontal="right" vertical="center"/>
    </xf>
    <xf numFmtId="7" fontId="10" fillId="8" borderId="0" xfId="4" applyNumberFormat="1" applyFont="1" applyFill="1" applyAlignment="1">
      <alignment horizontal="right" vertical="center"/>
    </xf>
    <xf numFmtId="164" fontId="0" fillId="4" borderId="4" xfId="1" applyNumberFormat="1" applyFont="1" applyFill="1" applyBorder="1"/>
    <xf numFmtId="0" fontId="3" fillId="0" borderId="0" xfId="0" applyFont="1" applyFill="1" applyBorder="1" applyAlignment="1">
      <alignment horizontal="center"/>
    </xf>
    <xf numFmtId="0" fontId="1" fillId="0" borderId="3" xfId="0" applyFont="1" applyFill="1" applyBorder="1"/>
    <xf numFmtId="0" fontId="5" fillId="0" borderId="3" xfId="3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left" vertical="center"/>
    </xf>
    <xf numFmtId="41" fontId="1" fillId="0" borderId="4" xfId="1" applyNumberFormat="1" applyFont="1" applyFill="1" applyBorder="1"/>
    <xf numFmtId="41" fontId="1" fillId="0" borderId="0" xfId="1" applyNumberFormat="1" applyFont="1" applyFill="1" applyBorder="1"/>
    <xf numFmtId="41" fontId="5" fillId="0" borderId="0" xfId="1" applyNumberFormat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>
      <alignment horizontal="left" vertical="center"/>
    </xf>
    <xf numFmtId="41" fontId="1" fillId="0" borderId="4" xfId="0" applyNumberFormat="1" applyFont="1" applyFill="1" applyBorder="1"/>
    <xf numFmtId="41" fontId="1" fillId="0" borderId="0" xfId="0" applyNumberFormat="1" applyFont="1" applyFill="1" applyBorder="1"/>
    <xf numFmtId="41" fontId="0" fillId="0" borderId="0" xfId="0" applyNumberFormat="1" applyFont="1" applyFill="1" applyBorder="1"/>
    <xf numFmtId="41" fontId="1" fillId="9" borderId="0" xfId="1" applyNumberFormat="1" applyFont="1" applyFill="1" applyBorder="1"/>
    <xf numFmtId="41" fontId="1" fillId="9" borderId="0" xfId="0" applyNumberFormat="1" applyFont="1" applyFill="1" applyBorder="1"/>
    <xf numFmtId="41" fontId="1" fillId="0" borderId="10" xfId="1" applyNumberFormat="1" applyFont="1" applyFill="1" applyBorder="1"/>
    <xf numFmtId="165" fontId="3" fillId="0" borderId="11" xfId="6" applyNumberFormat="1" applyFont="1" applyFill="1" applyBorder="1"/>
    <xf numFmtId="164" fontId="3" fillId="0" borderId="3" xfId="0" applyNumberFormat="1" applyFont="1" applyFill="1" applyBorder="1"/>
    <xf numFmtId="0" fontId="1" fillId="0" borderId="2" xfId="0" applyFont="1" applyFill="1" applyBorder="1"/>
    <xf numFmtId="164" fontId="1" fillId="0" borderId="2" xfId="0" applyNumberFormat="1" applyFont="1" applyFill="1" applyBorder="1"/>
    <xf numFmtId="164" fontId="3" fillId="0" borderId="12" xfId="0" applyNumberFormat="1" applyFont="1" applyFill="1" applyBorder="1"/>
    <xf numFmtId="0" fontId="17" fillId="0" borderId="0" xfId="0" applyFont="1" applyFill="1" applyBorder="1"/>
    <xf numFmtId="164" fontId="3" fillId="0" borderId="2" xfId="1" applyNumberFormat="1" applyFont="1" applyFill="1" applyBorder="1"/>
    <xf numFmtId="167" fontId="3" fillId="0" borderId="0" xfId="0" quotePrefix="1" applyNumberFormat="1" applyFont="1" applyBorder="1"/>
    <xf numFmtId="0" fontId="3" fillId="6" borderId="0" xfId="0" applyFont="1" applyFill="1" applyBorder="1" applyAlignment="1">
      <alignment horizontal="center"/>
    </xf>
  </cellXfs>
  <cellStyles count="8">
    <cellStyle name="Comma" xfId="1" builtinId="3"/>
    <cellStyle name="Currency" xfId="6" builtinId="4"/>
    <cellStyle name="Normal" xfId="0" builtinId="0"/>
    <cellStyle name="Normal_Actuals_June_30" xfId="7"/>
    <cellStyle name="Normal_Sheet1" xfId="2"/>
    <cellStyle name="Normal_Sheet2" xfId="5"/>
    <cellStyle name="Normal_Sheet3" xfId="4"/>
    <cellStyle name="Normal_Sheet4" xfId="3"/>
  </cellStyles>
  <dxfs count="0"/>
  <tableStyles count="0" defaultTableStyle="TableStyleMedium2" defaultPivotStyle="PivotStyleLight16"/>
  <colors>
    <mruColors>
      <color rgb="FFFFFFCC"/>
      <color rgb="FF00FF99"/>
      <color rgb="FFF5A3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1"/>
  <sheetViews>
    <sheetView tabSelected="1" zoomScale="98" zoomScaleNormal="98" workbookViewId="0">
      <pane xSplit="2" ySplit="14" topLeftCell="C15" activePane="bottomRight" state="frozen"/>
      <selection activeCell="F39" sqref="F39"/>
      <selection pane="topRight" activeCell="F39" sqref="F39"/>
      <selection pane="bottomLeft" activeCell="F39" sqref="F39"/>
      <selection pane="bottomRight" sqref="A1:AB54"/>
    </sheetView>
  </sheetViews>
  <sheetFormatPr defaultRowHeight="15" x14ac:dyDescent="0.25"/>
  <cols>
    <col min="1" max="1" width="16.140625" style="3" customWidth="1"/>
    <col min="2" max="2" width="30.5703125" style="2" bestFit="1" customWidth="1"/>
    <col min="3" max="9" width="14.42578125" style="2" customWidth="1"/>
    <col min="10" max="10" width="11.7109375" style="3" customWidth="1"/>
    <col min="12" max="18" width="14.42578125" style="2" customWidth="1"/>
    <col min="19" max="19" width="14.5703125" style="3" customWidth="1"/>
    <col min="21" max="27" width="14.42578125" style="2" customWidth="1"/>
    <col min="28" max="28" width="14.5703125" style="3" customWidth="1"/>
  </cols>
  <sheetData>
    <row r="1" spans="1:28" x14ac:dyDescent="0.25">
      <c r="B1" s="2" t="s">
        <v>71</v>
      </c>
    </row>
    <row r="2" spans="1:28" x14ac:dyDescent="0.25">
      <c r="B2" s="2" t="s">
        <v>72</v>
      </c>
    </row>
    <row r="3" spans="1:28" x14ac:dyDescent="0.25">
      <c r="B3" s="23"/>
    </row>
    <row r="4" spans="1:28" x14ac:dyDescent="0.25">
      <c r="B4" s="23"/>
    </row>
    <row r="5" spans="1:28" x14ac:dyDescent="0.25">
      <c r="B5" s="22" t="s">
        <v>70</v>
      </c>
      <c r="D5" s="21"/>
      <c r="M5" s="21"/>
      <c r="V5" s="21"/>
    </row>
    <row r="6" spans="1:28" x14ac:dyDescent="0.25">
      <c r="B6" s="4"/>
      <c r="D6" s="95" t="s">
        <v>84</v>
      </c>
      <c r="E6" s="95"/>
      <c r="F6" s="95"/>
      <c r="G6" s="95"/>
      <c r="H6" s="95"/>
      <c r="I6" s="95"/>
      <c r="J6" s="67"/>
      <c r="L6" s="95" t="s">
        <v>82</v>
      </c>
      <c r="M6" s="95"/>
      <c r="N6" s="95"/>
      <c r="O6" s="95"/>
      <c r="P6" s="95"/>
      <c r="Q6" s="95"/>
      <c r="R6" s="95"/>
      <c r="S6" s="95"/>
      <c r="U6" s="95" t="s">
        <v>83</v>
      </c>
      <c r="V6" s="95"/>
      <c r="W6" s="95"/>
      <c r="X6" s="95"/>
      <c r="Y6" s="95"/>
      <c r="Z6" s="95"/>
      <c r="AA6" s="95"/>
      <c r="AB6" s="95"/>
    </row>
    <row r="7" spans="1:28" x14ac:dyDescent="0.25">
      <c r="B7" s="4" t="s">
        <v>76</v>
      </c>
    </row>
    <row r="8" spans="1:28" x14ac:dyDescent="0.25">
      <c r="B8" s="11" t="s">
        <v>73</v>
      </c>
      <c r="C8" s="39">
        <v>1210</v>
      </c>
      <c r="D8" s="39">
        <v>2013</v>
      </c>
      <c r="E8" s="39">
        <v>2014</v>
      </c>
      <c r="F8" s="39">
        <v>1218</v>
      </c>
      <c r="G8" s="39">
        <v>1221</v>
      </c>
      <c r="H8" s="39">
        <v>1333</v>
      </c>
      <c r="I8" s="39">
        <v>4444</v>
      </c>
      <c r="J8" s="16" t="s">
        <v>1</v>
      </c>
      <c r="L8" s="39">
        <v>1210</v>
      </c>
      <c r="M8" s="39">
        <v>2013</v>
      </c>
      <c r="N8" s="39">
        <v>2014</v>
      </c>
      <c r="O8" s="39">
        <v>1218</v>
      </c>
      <c r="P8" s="39">
        <v>1221</v>
      </c>
      <c r="Q8" s="39">
        <v>1333</v>
      </c>
      <c r="R8" s="39">
        <v>4444</v>
      </c>
      <c r="S8" s="16" t="s">
        <v>1</v>
      </c>
      <c r="U8" s="39">
        <v>1210</v>
      </c>
      <c r="V8" s="39">
        <v>2013</v>
      </c>
      <c r="W8" s="39">
        <v>2014</v>
      </c>
      <c r="X8" s="39">
        <v>1218</v>
      </c>
      <c r="Y8" s="39">
        <v>1221</v>
      </c>
      <c r="Z8" s="39">
        <v>1333</v>
      </c>
      <c r="AA8" s="39">
        <v>4444</v>
      </c>
      <c r="AB8" s="16" t="s">
        <v>1</v>
      </c>
    </row>
    <row r="9" spans="1:28" ht="30" x14ac:dyDescent="0.25">
      <c r="B9" s="11" t="s">
        <v>74</v>
      </c>
      <c r="C9" s="40" t="s">
        <v>63</v>
      </c>
      <c r="D9" s="40" t="s">
        <v>64</v>
      </c>
      <c r="E9" s="40" t="s">
        <v>67</v>
      </c>
      <c r="F9" s="40" t="s">
        <v>69</v>
      </c>
      <c r="G9" s="40" t="s">
        <v>65</v>
      </c>
      <c r="H9" s="40" t="s">
        <v>66</v>
      </c>
      <c r="I9" s="40" t="s">
        <v>68</v>
      </c>
      <c r="J9" s="6"/>
      <c r="L9" s="40" t="s">
        <v>63</v>
      </c>
      <c r="M9" s="40" t="s">
        <v>64</v>
      </c>
      <c r="N9" s="40" t="s">
        <v>67</v>
      </c>
      <c r="O9" s="40" t="s">
        <v>69</v>
      </c>
      <c r="P9" s="40" t="s">
        <v>65</v>
      </c>
      <c r="Q9" s="40" t="s">
        <v>66</v>
      </c>
      <c r="R9" s="40" t="s">
        <v>68</v>
      </c>
      <c r="S9" s="6"/>
      <c r="U9" s="40" t="s">
        <v>63</v>
      </c>
      <c r="V9" s="40" t="s">
        <v>64</v>
      </c>
      <c r="W9" s="40" t="s">
        <v>67</v>
      </c>
      <c r="X9" s="40" t="s">
        <v>69</v>
      </c>
      <c r="Y9" s="40" t="s">
        <v>65</v>
      </c>
      <c r="Z9" s="40" t="s">
        <v>66</v>
      </c>
      <c r="AA9" s="40" t="s">
        <v>68</v>
      </c>
      <c r="AB9" s="6"/>
    </row>
    <row r="10" spans="1:28" x14ac:dyDescent="0.25">
      <c r="B10" s="42" t="s">
        <v>0</v>
      </c>
      <c r="C10" s="8">
        <f>Actuals_June_30!B54+17139.8</f>
        <v>0</v>
      </c>
      <c r="D10" s="8">
        <f>Actuals_June_30!C54</f>
        <v>25263.51</v>
      </c>
      <c r="E10" s="8">
        <f>Actuals_June_30!D54</f>
        <v>75185</v>
      </c>
      <c r="F10" s="8">
        <f>Actuals_June_30!E54+Actuals_June_30!B54</f>
        <v>5130.8300000000163</v>
      </c>
      <c r="G10" s="8">
        <f>Actuals_June_30!F54</f>
        <v>6901.5599999999977</v>
      </c>
      <c r="H10" s="8">
        <f>Actuals_June_30!G54</f>
        <v>1869.9900000000016</v>
      </c>
      <c r="I10" s="8">
        <f>Actuals_June_30!H54</f>
        <v>3876.09</v>
      </c>
      <c r="J10" s="17">
        <f>SUM(C10:I10)</f>
        <v>118226.98000000001</v>
      </c>
      <c r="L10" s="8">
        <v>0</v>
      </c>
      <c r="M10" s="8">
        <v>25264</v>
      </c>
      <c r="N10" s="8">
        <v>75185</v>
      </c>
      <c r="O10" s="8">
        <v>5131</v>
      </c>
      <c r="P10" s="8">
        <v>6902</v>
      </c>
      <c r="Q10" s="8">
        <v>1870</v>
      </c>
      <c r="R10" s="8">
        <v>0</v>
      </c>
      <c r="S10" s="17">
        <f>SUM(L10:R10)</f>
        <v>114352</v>
      </c>
      <c r="U10" s="8">
        <v>0</v>
      </c>
      <c r="V10" s="8">
        <f>D10+M10</f>
        <v>50527.509999999995</v>
      </c>
      <c r="W10" s="8">
        <f t="shared" ref="W10:AA11" si="0">E10+N10</f>
        <v>150370</v>
      </c>
      <c r="X10" s="8">
        <f t="shared" si="0"/>
        <v>10261.830000000016</v>
      </c>
      <c r="Y10" s="8">
        <f t="shared" si="0"/>
        <v>13803.559999999998</v>
      </c>
      <c r="Z10" s="8">
        <f t="shared" si="0"/>
        <v>3739.9900000000016</v>
      </c>
      <c r="AA10" s="8">
        <f t="shared" si="0"/>
        <v>3876.09</v>
      </c>
      <c r="AB10" s="17">
        <f>SUM(U10:AA10)</f>
        <v>232578.98</v>
      </c>
    </row>
    <row r="11" spans="1:28" x14ac:dyDescent="0.25">
      <c r="B11" s="11" t="s">
        <v>79</v>
      </c>
      <c r="C11" s="72"/>
      <c r="D11" s="72">
        <v>18120</v>
      </c>
      <c r="E11" s="72"/>
      <c r="F11" s="72"/>
      <c r="G11" s="72"/>
      <c r="H11" s="72"/>
      <c r="I11" s="72"/>
      <c r="J11" s="17">
        <f>SUM(C11:I11)</f>
        <v>18120</v>
      </c>
      <c r="L11" s="8"/>
      <c r="M11" s="72">
        <v>116950</v>
      </c>
      <c r="N11" s="72"/>
      <c r="O11" s="72">
        <v>50000</v>
      </c>
      <c r="P11" s="72">
        <v>20000</v>
      </c>
      <c r="Q11" s="72"/>
      <c r="R11" s="72"/>
      <c r="S11" s="17">
        <f>SUM(L11:R11)</f>
        <v>186950</v>
      </c>
      <c r="U11" s="8">
        <v>0</v>
      </c>
      <c r="V11" s="72">
        <f>D11+M11</f>
        <v>135070</v>
      </c>
      <c r="W11" s="72">
        <f t="shared" si="0"/>
        <v>0</v>
      </c>
      <c r="X11" s="72"/>
      <c r="Y11" s="72">
        <f t="shared" si="0"/>
        <v>20000</v>
      </c>
      <c r="Z11" s="72">
        <f t="shared" si="0"/>
        <v>0</v>
      </c>
      <c r="AA11" s="72">
        <f t="shared" si="0"/>
        <v>0</v>
      </c>
      <c r="AB11" s="17">
        <f>SUM(U11:AA11)</f>
        <v>155070</v>
      </c>
    </row>
    <row r="12" spans="1:28" s="13" customFormat="1" ht="15.75" thickBot="1" x14ac:dyDescent="0.3">
      <c r="A12" s="42"/>
      <c r="B12" s="4" t="s">
        <v>75</v>
      </c>
      <c r="C12" s="12">
        <f t="shared" ref="C12:I12" si="1">SUM(C10:C11)</f>
        <v>0</v>
      </c>
      <c r="D12" s="12">
        <f t="shared" si="1"/>
        <v>43383.509999999995</v>
      </c>
      <c r="E12" s="12">
        <f t="shared" si="1"/>
        <v>75185</v>
      </c>
      <c r="F12" s="12">
        <f t="shared" si="1"/>
        <v>5130.8300000000163</v>
      </c>
      <c r="G12" s="12">
        <f t="shared" si="1"/>
        <v>6901.5599999999977</v>
      </c>
      <c r="H12" s="12">
        <f t="shared" si="1"/>
        <v>1869.9900000000016</v>
      </c>
      <c r="I12" s="12">
        <f t="shared" si="1"/>
        <v>3876.09</v>
      </c>
      <c r="J12" s="12">
        <f>SUM(J10:J11)</f>
        <v>136346.98000000001</v>
      </c>
      <c r="L12" s="12">
        <f t="shared" ref="L12" si="2">SUM(L10:L11)</f>
        <v>0</v>
      </c>
      <c r="M12" s="12">
        <f t="shared" ref="M12" si="3">SUM(M10:M11)</f>
        <v>142214</v>
      </c>
      <c r="N12" s="12">
        <f t="shared" ref="N12" si="4">SUM(N10:N11)</f>
        <v>75185</v>
      </c>
      <c r="O12" s="12">
        <f t="shared" ref="O12" si="5">SUM(O10:O11)</f>
        <v>55131</v>
      </c>
      <c r="P12" s="12">
        <f t="shared" ref="P12" si="6">SUM(P10:P11)</f>
        <v>26902</v>
      </c>
      <c r="Q12" s="12">
        <f t="shared" ref="Q12" si="7">SUM(Q10:Q11)</f>
        <v>1870</v>
      </c>
      <c r="R12" s="12">
        <f t="shared" ref="R12" si="8">SUM(R10:R11)</f>
        <v>0</v>
      </c>
      <c r="S12" s="12">
        <f>SUM(S10:S11)</f>
        <v>301302</v>
      </c>
      <c r="U12" s="12">
        <f t="shared" ref="U12" si="9">SUM(U10:U11)</f>
        <v>0</v>
      </c>
      <c r="V12" s="12">
        <f t="shared" ref="V12" si="10">SUM(V10:V11)</f>
        <v>185597.51</v>
      </c>
      <c r="W12" s="12">
        <f t="shared" ref="W12" si="11">SUM(W10:W11)</f>
        <v>150370</v>
      </c>
      <c r="X12" s="12">
        <f t="shared" ref="X12" si="12">SUM(X10:X11)</f>
        <v>10261.830000000016</v>
      </c>
      <c r="Y12" s="12">
        <f t="shared" ref="Y12" si="13">SUM(Y10:Y11)</f>
        <v>33803.56</v>
      </c>
      <c r="Z12" s="12">
        <f t="shared" ref="Z12" si="14">SUM(Z10:Z11)</f>
        <v>3739.9900000000016</v>
      </c>
      <c r="AA12" s="12">
        <f t="shared" ref="AA12" si="15">SUM(AA10:AA11)</f>
        <v>3876.09</v>
      </c>
      <c r="AB12" s="12">
        <f>SUM(AB10:AB11)</f>
        <v>387648.98</v>
      </c>
    </row>
    <row r="13" spans="1:28" ht="15.75" thickTop="1" x14ac:dyDescent="0.25">
      <c r="C13" s="1"/>
      <c r="D13" s="1"/>
      <c r="E13" s="1"/>
      <c r="F13" s="1"/>
      <c r="G13" s="1"/>
      <c r="H13" s="1"/>
      <c r="I13" s="1"/>
      <c r="J13" s="5"/>
      <c r="L13" s="1"/>
      <c r="M13" s="1"/>
      <c r="N13" s="1"/>
      <c r="O13" s="1"/>
      <c r="P13" s="1"/>
      <c r="Q13" s="1"/>
      <c r="R13" s="1"/>
      <c r="S13" s="5"/>
      <c r="U13" s="1"/>
      <c r="V13" s="1"/>
      <c r="W13" s="1"/>
      <c r="X13" s="1"/>
      <c r="Y13" s="1"/>
      <c r="Z13" s="1"/>
      <c r="AA13" s="1"/>
      <c r="AB13" s="5"/>
    </row>
    <row r="14" spans="1:28" s="38" customFormat="1" ht="15.75" x14ac:dyDescent="0.25">
      <c r="A14" s="9"/>
      <c r="B14" s="37" t="s">
        <v>80</v>
      </c>
      <c r="C14" s="41"/>
      <c r="D14" s="41"/>
      <c r="E14" s="41"/>
      <c r="F14" s="41"/>
      <c r="G14" s="41"/>
      <c r="H14" s="41"/>
      <c r="I14" s="41"/>
      <c r="J14" s="41"/>
      <c r="L14" s="41"/>
      <c r="M14" s="41"/>
      <c r="N14" s="41"/>
      <c r="O14" s="41"/>
      <c r="P14" s="41"/>
      <c r="Q14" s="41"/>
      <c r="R14" s="41"/>
      <c r="S14" s="41"/>
      <c r="U14" s="41"/>
      <c r="V14" s="41"/>
      <c r="W14" s="41"/>
      <c r="X14" s="41"/>
      <c r="Y14" s="41"/>
      <c r="Z14" s="41"/>
      <c r="AA14" s="41"/>
      <c r="AB14" s="41"/>
    </row>
    <row r="15" spans="1:28" s="27" customFormat="1" x14ac:dyDescent="0.25">
      <c r="A15" s="30" t="s">
        <v>29</v>
      </c>
      <c r="B15" s="30" t="s">
        <v>30</v>
      </c>
      <c r="C15" s="77"/>
      <c r="D15" s="78"/>
      <c r="E15" s="86"/>
      <c r="F15" s="86">
        <v>200</v>
      </c>
      <c r="G15" s="86"/>
      <c r="H15" s="86"/>
      <c r="I15" s="86"/>
      <c r="J15" s="87">
        <f>SUM(C15:I15)</f>
        <v>200</v>
      </c>
      <c r="L15" s="33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17">
        <f>SUM(L15:R15)</f>
        <v>0</v>
      </c>
      <c r="U15" s="33"/>
      <c r="V15" s="31">
        <f>D15+M15</f>
        <v>0</v>
      </c>
      <c r="W15" s="31">
        <f t="shared" ref="W15:AA15" si="16">E15+N15</f>
        <v>0</v>
      </c>
      <c r="X15" s="31">
        <f t="shared" si="16"/>
        <v>200</v>
      </c>
      <c r="Y15" s="31">
        <f t="shared" si="16"/>
        <v>0</v>
      </c>
      <c r="Z15" s="31">
        <f t="shared" si="16"/>
        <v>0</v>
      </c>
      <c r="AA15" s="31">
        <f t="shared" si="16"/>
        <v>0</v>
      </c>
      <c r="AB15" s="17">
        <f>SUM(U15:AA15)</f>
        <v>200</v>
      </c>
    </row>
    <row r="16" spans="1:28" s="27" customFormat="1" x14ac:dyDescent="0.25">
      <c r="A16" s="30" t="s">
        <v>31</v>
      </c>
      <c r="B16" s="30" t="s">
        <v>32</v>
      </c>
      <c r="C16" s="77"/>
      <c r="D16" s="78"/>
      <c r="E16" s="78"/>
      <c r="F16" s="78"/>
      <c r="G16" s="78"/>
      <c r="H16" s="78"/>
      <c r="I16" s="78"/>
      <c r="J16" s="88">
        <f t="shared" ref="J16:J51" si="17">SUM(C16:I16)</f>
        <v>0</v>
      </c>
      <c r="L16" s="33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7">
        <f t="shared" ref="S16:S51" si="18">SUM(L16:R16)</f>
        <v>0</v>
      </c>
      <c r="U16" s="33"/>
      <c r="V16" s="31">
        <f t="shared" ref="V16:V51" si="19">D16+M16</f>
        <v>0</v>
      </c>
      <c r="W16" s="31">
        <f t="shared" ref="W16:W51" si="20">E16+N16</f>
        <v>0</v>
      </c>
      <c r="X16" s="31">
        <f t="shared" ref="X16:X51" si="21">F16+O16</f>
        <v>0</v>
      </c>
      <c r="Y16" s="31">
        <f t="shared" ref="Y16:Y51" si="22">G16+P16</f>
        <v>0</v>
      </c>
      <c r="Z16" s="31">
        <f t="shared" ref="Z16:Z51" si="23">H16+Q16</f>
        <v>0</v>
      </c>
      <c r="AA16" s="31">
        <f t="shared" ref="AA16:AA51" si="24">I16+R16</f>
        <v>0</v>
      </c>
      <c r="AB16" s="7">
        <f t="shared" ref="AB16:AB51" si="25">SUM(U16:AA16)</f>
        <v>0</v>
      </c>
    </row>
    <row r="17" spans="1:28" s="27" customFormat="1" x14ac:dyDescent="0.25">
      <c r="A17" s="30" t="s">
        <v>33</v>
      </c>
      <c r="B17" s="30" t="s">
        <v>34</v>
      </c>
      <c r="C17" s="77"/>
      <c r="D17" s="78"/>
      <c r="E17" s="78"/>
      <c r="F17" s="79"/>
      <c r="G17" s="80"/>
      <c r="H17" s="79"/>
      <c r="I17" s="78"/>
      <c r="J17" s="88">
        <f t="shared" si="17"/>
        <v>0</v>
      </c>
      <c r="L17" s="33">
        <v>0</v>
      </c>
      <c r="M17" s="31">
        <v>250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7">
        <f t="shared" si="18"/>
        <v>250</v>
      </c>
      <c r="U17" s="33"/>
      <c r="V17" s="31">
        <f t="shared" si="19"/>
        <v>250</v>
      </c>
      <c r="W17" s="31">
        <f t="shared" si="20"/>
        <v>0</v>
      </c>
      <c r="X17" s="31">
        <f t="shared" si="21"/>
        <v>0</v>
      </c>
      <c r="Y17" s="31">
        <f t="shared" si="22"/>
        <v>0</v>
      </c>
      <c r="Z17" s="31">
        <f t="shared" si="23"/>
        <v>0</v>
      </c>
      <c r="AA17" s="31">
        <f t="shared" si="24"/>
        <v>0</v>
      </c>
      <c r="AB17" s="7">
        <f t="shared" si="25"/>
        <v>250</v>
      </c>
    </row>
    <row r="18" spans="1:28" s="27" customFormat="1" x14ac:dyDescent="0.25">
      <c r="A18" s="30" t="s">
        <v>21</v>
      </c>
      <c r="B18" s="30" t="s">
        <v>8</v>
      </c>
      <c r="C18" s="77"/>
      <c r="D18" s="78"/>
      <c r="E18" s="78"/>
      <c r="F18" s="79"/>
      <c r="G18" s="80"/>
      <c r="H18" s="79"/>
      <c r="I18" s="78"/>
      <c r="J18" s="88">
        <f t="shared" si="17"/>
        <v>0</v>
      </c>
      <c r="L18" s="33">
        <v>0</v>
      </c>
      <c r="M18" s="31">
        <v>600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7">
        <f t="shared" si="18"/>
        <v>600</v>
      </c>
      <c r="U18" s="33"/>
      <c r="V18" s="31">
        <f t="shared" si="19"/>
        <v>600</v>
      </c>
      <c r="W18" s="31">
        <f t="shared" si="20"/>
        <v>0</v>
      </c>
      <c r="X18" s="31">
        <f t="shared" si="21"/>
        <v>0</v>
      </c>
      <c r="Y18" s="31">
        <f t="shared" si="22"/>
        <v>0</v>
      </c>
      <c r="Z18" s="31">
        <f t="shared" si="23"/>
        <v>0</v>
      </c>
      <c r="AA18" s="31">
        <f t="shared" si="24"/>
        <v>0</v>
      </c>
      <c r="AB18" s="7">
        <f t="shared" si="25"/>
        <v>600</v>
      </c>
    </row>
    <row r="19" spans="1:28" s="27" customFormat="1" x14ac:dyDescent="0.25">
      <c r="A19" s="35" t="s">
        <v>35</v>
      </c>
      <c r="B19" s="35" t="s">
        <v>36</v>
      </c>
      <c r="C19" s="77"/>
      <c r="D19" s="78"/>
      <c r="E19" s="78"/>
      <c r="F19" s="79"/>
      <c r="G19" s="80"/>
      <c r="H19" s="79"/>
      <c r="I19" s="78"/>
      <c r="J19" s="88">
        <f t="shared" si="17"/>
        <v>0</v>
      </c>
      <c r="L19" s="33">
        <v>0</v>
      </c>
      <c r="M19" s="31">
        <v>250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7">
        <f t="shared" si="18"/>
        <v>250</v>
      </c>
      <c r="U19" s="33"/>
      <c r="V19" s="31">
        <f t="shared" si="19"/>
        <v>250</v>
      </c>
      <c r="W19" s="31">
        <f t="shared" si="20"/>
        <v>0</v>
      </c>
      <c r="X19" s="31">
        <f t="shared" si="21"/>
        <v>0</v>
      </c>
      <c r="Y19" s="31">
        <f t="shared" si="22"/>
        <v>0</v>
      </c>
      <c r="Z19" s="31">
        <f t="shared" si="23"/>
        <v>0</v>
      </c>
      <c r="AA19" s="31">
        <f t="shared" si="24"/>
        <v>0</v>
      </c>
      <c r="AB19" s="7">
        <f t="shared" si="25"/>
        <v>250</v>
      </c>
    </row>
    <row r="20" spans="1:28" s="27" customFormat="1" x14ac:dyDescent="0.25">
      <c r="A20" s="30" t="s">
        <v>17</v>
      </c>
      <c r="B20" s="30" t="s">
        <v>3</v>
      </c>
      <c r="C20" s="77"/>
      <c r="D20" s="78"/>
      <c r="E20" s="78">
        <v>400</v>
      </c>
      <c r="F20" s="79"/>
      <c r="G20" s="80"/>
      <c r="H20" s="79"/>
      <c r="I20" s="78"/>
      <c r="J20" s="88">
        <f t="shared" si="17"/>
        <v>400</v>
      </c>
      <c r="L20" s="33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7">
        <f t="shared" si="18"/>
        <v>0</v>
      </c>
      <c r="U20" s="33"/>
      <c r="V20" s="31">
        <f t="shared" si="19"/>
        <v>0</v>
      </c>
      <c r="W20" s="31">
        <f t="shared" si="20"/>
        <v>400</v>
      </c>
      <c r="X20" s="31">
        <f t="shared" si="21"/>
        <v>0</v>
      </c>
      <c r="Y20" s="31">
        <f t="shared" si="22"/>
        <v>0</v>
      </c>
      <c r="Z20" s="31">
        <f t="shared" si="23"/>
        <v>0</v>
      </c>
      <c r="AA20" s="31">
        <f t="shared" si="24"/>
        <v>0</v>
      </c>
      <c r="AB20" s="7">
        <f t="shared" si="25"/>
        <v>400</v>
      </c>
    </row>
    <row r="21" spans="1:28" s="27" customFormat="1" x14ac:dyDescent="0.25">
      <c r="A21" s="30" t="s">
        <v>18</v>
      </c>
      <c r="B21" s="30" t="s">
        <v>4</v>
      </c>
      <c r="C21" s="77"/>
      <c r="D21" s="78"/>
      <c r="E21" s="78"/>
      <c r="F21" s="78">
        <v>0</v>
      </c>
      <c r="G21" s="78"/>
      <c r="H21" s="78"/>
      <c r="I21" s="78"/>
      <c r="J21" s="88">
        <f t="shared" si="17"/>
        <v>0</v>
      </c>
      <c r="L21" s="33">
        <v>0</v>
      </c>
      <c r="M21" s="31">
        <v>0</v>
      </c>
      <c r="N21" s="31">
        <v>0</v>
      </c>
      <c r="O21" s="31">
        <v>500</v>
      </c>
      <c r="P21" s="31">
        <v>0</v>
      </c>
      <c r="Q21" s="31">
        <v>0</v>
      </c>
      <c r="R21" s="31">
        <v>0</v>
      </c>
      <c r="S21" s="7">
        <f t="shared" si="18"/>
        <v>500</v>
      </c>
      <c r="U21" s="33"/>
      <c r="V21" s="31">
        <f t="shared" si="19"/>
        <v>0</v>
      </c>
      <c r="W21" s="31">
        <f t="shared" si="20"/>
        <v>0</v>
      </c>
      <c r="X21" s="31">
        <v>500</v>
      </c>
      <c r="Y21" s="31">
        <f t="shared" si="22"/>
        <v>0</v>
      </c>
      <c r="Z21" s="31">
        <f t="shared" si="23"/>
        <v>0</v>
      </c>
      <c r="AA21" s="31">
        <f t="shared" si="24"/>
        <v>0</v>
      </c>
      <c r="AB21" s="7">
        <f t="shared" si="25"/>
        <v>500</v>
      </c>
    </row>
    <row r="22" spans="1:28" s="27" customFormat="1" x14ac:dyDescent="0.25">
      <c r="A22" s="35" t="s">
        <v>22</v>
      </c>
      <c r="B22" s="35" t="s">
        <v>9</v>
      </c>
      <c r="C22" s="77"/>
      <c r="D22" s="78"/>
      <c r="E22" s="78"/>
      <c r="F22" s="78"/>
      <c r="G22" s="78"/>
      <c r="H22" s="78"/>
      <c r="I22" s="78"/>
      <c r="J22" s="88">
        <f t="shared" si="17"/>
        <v>0</v>
      </c>
      <c r="L22" s="33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7">
        <f t="shared" si="18"/>
        <v>0</v>
      </c>
      <c r="U22" s="33"/>
      <c r="V22" s="31">
        <f t="shared" si="19"/>
        <v>0</v>
      </c>
      <c r="W22" s="31">
        <f t="shared" si="20"/>
        <v>0</v>
      </c>
      <c r="X22" s="31">
        <f t="shared" si="21"/>
        <v>0</v>
      </c>
      <c r="Y22" s="31">
        <f t="shared" si="22"/>
        <v>0</v>
      </c>
      <c r="Z22" s="31">
        <f t="shared" si="23"/>
        <v>0</v>
      </c>
      <c r="AA22" s="31">
        <f t="shared" si="24"/>
        <v>0</v>
      </c>
      <c r="AB22" s="7">
        <f t="shared" si="25"/>
        <v>0</v>
      </c>
    </row>
    <row r="23" spans="1:28" s="27" customFormat="1" x14ac:dyDescent="0.25">
      <c r="A23" s="30" t="s">
        <v>37</v>
      </c>
      <c r="B23" s="30" t="s">
        <v>38</v>
      </c>
      <c r="C23" s="77"/>
      <c r="D23" s="78"/>
      <c r="E23" s="78"/>
      <c r="F23" s="78"/>
      <c r="G23" s="78"/>
      <c r="H23" s="78"/>
      <c r="I23" s="78"/>
      <c r="J23" s="88">
        <f t="shared" si="17"/>
        <v>0</v>
      </c>
      <c r="L23" s="33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7">
        <f t="shared" si="18"/>
        <v>0</v>
      </c>
      <c r="U23" s="33"/>
      <c r="V23" s="31">
        <f t="shared" si="19"/>
        <v>0</v>
      </c>
      <c r="W23" s="31">
        <f t="shared" si="20"/>
        <v>0</v>
      </c>
      <c r="X23" s="31">
        <f t="shared" si="21"/>
        <v>0</v>
      </c>
      <c r="Y23" s="31">
        <f t="shared" si="22"/>
        <v>0</v>
      </c>
      <c r="Z23" s="31">
        <f t="shared" si="23"/>
        <v>0</v>
      </c>
      <c r="AA23" s="31">
        <f t="shared" si="24"/>
        <v>0</v>
      </c>
      <c r="AB23" s="7">
        <f t="shared" si="25"/>
        <v>0</v>
      </c>
    </row>
    <row r="24" spans="1:28" s="27" customFormat="1" x14ac:dyDescent="0.25">
      <c r="A24" s="30" t="s">
        <v>23</v>
      </c>
      <c r="B24" s="30" t="s">
        <v>10</v>
      </c>
      <c r="C24" s="77"/>
      <c r="D24" s="78"/>
      <c r="E24" s="78"/>
      <c r="F24" s="78"/>
      <c r="G24" s="78"/>
      <c r="H24" s="78"/>
      <c r="I24" s="78"/>
      <c r="J24" s="88">
        <f t="shared" si="17"/>
        <v>0</v>
      </c>
      <c r="L24" s="33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7">
        <f t="shared" si="18"/>
        <v>0</v>
      </c>
      <c r="U24" s="33"/>
      <c r="V24" s="31">
        <f t="shared" si="19"/>
        <v>0</v>
      </c>
      <c r="W24" s="31">
        <f t="shared" si="20"/>
        <v>0</v>
      </c>
      <c r="X24" s="31">
        <f t="shared" si="21"/>
        <v>0</v>
      </c>
      <c r="Y24" s="31">
        <f t="shared" si="22"/>
        <v>0</v>
      </c>
      <c r="Z24" s="31">
        <f t="shared" si="23"/>
        <v>0</v>
      </c>
      <c r="AA24" s="31">
        <f t="shared" si="24"/>
        <v>0</v>
      </c>
      <c r="AB24" s="7">
        <f t="shared" si="25"/>
        <v>0</v>
      </c>
    </row>
    <row r="25" spans="1:28" s="27" customFormat="1" x14ac:dyDescent="0.25">
      <c r="A25" s="30" t="s">
        <v>24</v>
      </c>
      <c r="B25" s="30" t="s">
        <v>11</v>
      </c>
      <c r="C25" s="77"/>
      <c r="D25" s="78"/>
      <c r="E25" s="78"/>
      <c r="F25" s="78"/>
      <c r="G25" s="78"/>
      <c r="H25" s="78"/>
      <c r="I25" s="78"/>
      <c r="J25" s="88">
        <f t="shared" si="17"/>
        <v>0</v>
      </c>
      <c r="L25" s="33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7">
        <f t="shared" si="18"/>
        <v>0</v>
      </c>
      <c r="U25" s="33"/>
      <c r="V25" s="31">
        <f t="shared" si="19"/>
        <v>0</v>
      </c>
      <c r="W25" s="31">
        <f t="shared" si="20"/>
        <v>0</v>
      </c>
      <c r="X25" s="31">
        <f t="shared" si="21"/>
        <v>0</v>
      </c>
      <c r="Y25" s="31">
        <f t="shared" si="22"/>
        <v>0</v>
      </c>
      <c r="Z25" s="31">
        <f t="shared" si="23"/>
        <v>0</v>
      </c>
      <c r="AA25" s="31">
        <f t="shared" si="24"/>
        <v>0</v>
      </c>
      <c r="AB25" s="7">
        <f t="shared" si="25"/>
        <v>0</v>
      </c>
    </row>
    <row r="26" spans="1:28" s="27" customFormat="1" x14ac:dyDescent="0.25">
      <c r="A26" s="30" t="s">
        <v>25</v>
      </c>
      <c r="B26" s="30" t="s">
        <v>12</v>
      </c>
      <c r="C26" s="77"/>
      <c r="D26" s="78"/>
      <c r="E26" s="78"/>
      <c r="F26" s="78"/>
      <c r="G26" s="78"/>
      <c r="H26" s="78"/>
      <c r="I26" s="78"/>
      <c r="J26" s="88">
        <f t="shared" si="17"/>
        <v>0</v>
      </c>
      <c r="L26" s="33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7">
        <f t="shared" si="18"/>
        <v>0</v>
      </c>
      <c r="U26" s="33"/>
      <c r="V26" s="31">
        <f t="shared" si="19"/>
        <v>0</v>
      </c>
      <c r="W26" s="31">
        <f t="shared" si="20"/>
        <v>0</v>
      </c>
      <c r="X26" s="31">
        <f t="shared" si="21"/>
        <v>0</v>
      </c>
      <c r="Y26" s="31">
        <f t="shared" si="22"/>
        <v>0</v>
      </c>
      <c r="Z26" s="31">
        <f t="shared" si="23"/>
        <v>0</v>
      </c>
      <c r="AA26" s="31">
        <f t="shared" si="24"/>
        <v>0</v>
      </c>
      <c r="AB26" s="7">
        <f t="shared" si="25"/>
        <v>0</v>
      </c>
    </row>
    <row r="27" spans="1:28" s="27" customFormat="1" x14ac:dyDescent="0.25">
      <c r="A27" s="30" t="s">
        <v>26</v>
      </c>
      <c r="B27" s="30" t="s">
        <v>13</v>
      </c>
      <c r="C27" s="77"/>
      <c r="D27" s="78"/>
      <c r="E27" s="78"/>
      <c r="F27" s="78"/>
      <c r="G27" s="78"/>
      <c r="H27" s="78"/>
      <c r="I27" s="78"/>
      <c r="J27" s="88">
        <f t="shared" si="17"/>
        <v>0</v>
      </c>
      <c r="L27" s="33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7">
        <f t="shared" si="18"/>
        <v>0</v>
      </c>
      <c r="U27" s="33"/>
      <c r="V27" s="31">
        <f t="shared" si="19"/>
        <v>0</v>
      </c>
      <c r="W27" s="31">
        <f t="shared" si="20"/>
        <v>0</v>
      </c>
      <c r="X27" s="31">
        <f t="shared" si="21"/>
        <v>0</v>
      </c>
      <c r="Y27" s="31">
        <f t="shared" si="22"/>
        <v>0</v>
      </c>
      <c r="Z27" s="31">
        <f t="shared" si="23"/>
        <v>0</v>
      </c>
      <c r="AA27" s="31">
        <f t="shared" si="24"/>
        <v>0</v>
      </c>
      <c r="AB27" s="7">
        <f t="shared" si="25"/>
        <v>0</v>
      </c>
    </row>
    <row r="28" spans="1:28" s="27" customFormat="1" x14ac:dyDescent="0.25">
      <c r="A28" s="30" t="s">
        <v>151</v>
      </c>
      <c r="B28" s="30" t="s">
        <v>106</v>
      </c>
      <c r="C28" s="77"/>
      <c r="D28" s="78"/>
      <c r="E28" s="78"/>
      <c r="F28" s="78"/>
      <c r="G28" s="78"/>
      <c r="H28" s="78"/>
      <c r="I28" s="78"/>
      <c r="J28" s="88">
        <f t="shared" si="17"/>
        <v>0</v>
      </c>
      <c r="L28" s="33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7">
        <f t="shared" si="18"/>
        <v>0</v>
      </c>
      <c r="U28" s="33"/>
      <c r="V28" s="31">
        <f t="shared" si="19"/>
        <v>0</v>
      </c>
      <c r="W28" s="31">
        <f t="shared" si="20"/>
        <v>0</v>
      </c>
      <c r="X28" s="31">
        <v>0</v>
      </c>
      <c r="Y28" s="31">
        <f t="shared" si="22"/>
        <v>0</v>
      </c>
      <c r="Z28" s="31">
        <f t="shared" si="23"/>
        <v>0</v>
      </c>
      <c r="AA28" s="31">
        <f t="shared" si="24"/>
        <v>0</v>
      </c>
      <c r="AB28" s="7">
        <f t="shared" si="25"/>
        <v>0</v>
      </c>
    </row>
    <row r="29" spans="1:28" s="27" customFormat="1" x14ac:dyDescent="0.25">
      <c r="A29" s="30" t="s">
        <v>88</v>
      </c>
      <c r="B29" s="30" t="s">
        <v>89</v>
      </c>
      <c r="C29" s="77"/>
      <c r="D29" s="78"/>
      <c r="E29" s="78"/>
      <c r="F29" s="78">
        <v>53</v>
      </c>
      <c r="G29" s="78"/>
      <c r="H29" s="78"/>
      <c r="I29" s="78"/>
      <c r="J29" s="88">
        <f t="shared" si="17"/>
        <v>53</v>
      </c>
      <c r="L29" s="33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7">
        <f t="shared" si="18"/>
        <v>0</v>
      </c>
      <c r="U29" s="33"/>
      <c r="V29" s="31">
        <f t="shared" si="19"/>
        <v>0</v>
      </c>
      <c r="W29" s="31">
        <f t="shared" si="20"/>
        <v>0</v>
      </c>
      <c r="X29" s="31">
        <f t="shared" si="21"/>
        <v>53</v>
      </c>
      <c r="Y29" s="31">
        <f t="shared" si="22"/>
        <v>0</v>
      </c>
      <c r="Z29" s="31">
        <f t="shared" si="23"/>
        <v>0</v>
      </c>
      <c r="AA29" s="31">
        <f t="shared" si="24"/>
        <v>0</v>
      </c>
      <c r="AB29" s="7">
        <f t="shared" si="25"/>
        <v>53</v>
      </c>
    </row>
    <row r="30" spans="1:28" s="27" customFormat="1" x14ac:dyDescent="0.25">
      <c r="A30" s="30" t="s">
        <v>39</v>
      </c>
      <c r="B30" s="30" t="s">
        <v>40</v>
      </c>
      <c r="C30" s="77">
        <v>0</v>
      </c>
      <c r="D30" s="78"/>
      <c r="E30" s="78"/>
      <c r="F30" s="84">
        <v>275</v>
      </c>
      <c r="G30" s="78"/>
      <c r="H30" s="78"/>
      <c r="I30" s="78"/>
      <c r="J30" s="88">
        <f t="shared" si="17"/>
        <v>275</v>
      </c>
      <c r="L30" s="33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7">
        <f t="shared" si="18"/>
        <v>0</v>
      </c>
      <c r="U30" s="33"/>
      <c r="V30" s="31">
        <f t="shared" si="19"/>
        <v>0</v>
      </c>
      <c r="W30" s="31">
        <f t="shared" si="20"/>
        <v>0</v>
      </c>
      <c r="X30" s="31">
        <f t="shared" si="21"/>
        <v>275</v>
      </c>
      <c r="Y30" s="31">
        <f t="shared" si="22"/>
        <v>0</v>
      </c>
      <c r="Z30" s="31">
        <f t="shared" si="23"/>
        <v>0</v>
      </c>
      <c r="AA30" s="31">
        <f t="shared" si="24"/>
        <v>0</v>
      </c>
      <c r="AB30" s="7">
        <f t="shared" si="25"/>
        <v>275</v>
      </c>
    </row>
    <row r="31" spans="1:28" s="27" customFormat="1" x14ac:dyDescent="0.25">
      <c r="A31" s="30" t="s">
        <v>41</v>
      </c>
      <c r="B31" s="30" t="s">
        <v>42</v>
      </c>
      <c r="C31" s="77"/>
      <c r="D31" s="78"/>
      <c r="E31" s="78"/>
      <c r="F31" s="78"/>
      <c r="G31" s="78"/>
      <c r="H31" s="78"/>
      <c r="I31" s="78"/>
      <c r="J31" s="88">
        <f t="shared" si="17"/>
        <v>0</v>
      </c>
      <c r="L31" s="33">
        <v>0</v>
      </c>
      <c r="M31" s="31">
        <v>1000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7">
        <f t="shared" si="18"/>
        <v>1000</v>
      </c>
      <c r="U31" s="33"/>
      <c r="V31" s="31">
        <f t="shared" si="19"/>
        <v>1000</v>
      </c>
      <c r="W31" s="31">
        <f t="shared" si="20"/>
        <v>0</v>
      </c>
      <c r="X31" s="31">
        <f t="shared" si="21"/>
        <v>0</v>
      </c>
      <c r="Y31" s="31">
        <f t="shared" si="22"/>
        <v>0</v>
      </c>
      <c r="Z31" s="31">
        <f t="shared" si="23"/>
        <v>0</v>
      </c>
      <c r="AA31" s="31">
        <f t="shared" si="24"/>
        <v>0</v>
      </c>
      <c r="AB31" s="7">
        <f t="shared" si="25"/>
        <v>1000</v>
      </c>
    </row>
    <row r="32" spans="1:28" s="27" customFormat="1" x14ac:dyDescent="0.25">
      <c r="A32" s="30" t="s">
        <v>43</v>
      </c>
      <c r="B32" s="30" t="s">
        <v>44</v>
      </c>
      <c r="C32" s="77"/>
      <c r="D32" s="78"/>
      <c r="E32" s="78"/>
      <c r="F32" s="78"/>
      <c r="G32" s="78"/>
      <c r="H32" s="78"/>
      <c r="I32" s="78"/>
      <c r="J32" s="88">
        <f t="shared" si="17"/>
        <v>0</v>
      </c>
      <c r="L32" s="33">
        <v>0</v>
      </c>
      <c r="M32" s="31">
        <v>400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7">
        <f t="shared" si="18"/>
        <v>400</v>
      </c>
      <c r="U32" s="33"/>
      <c r="V32" s="31">
        <f t="shared" si="19"/>
        <v>400</v>
      </c>
      <c r="W32" s="31">
        <f t="shared" si="20"/>
        <v>0</v>
      </c>
      <c r="X32" s="31">
        <f t="shared" si="21"/>
        <v>0</v>
      </c>
      <c r="Y32" s="31">
        <f t="shared" si="22"/>
        <v>0</v>
      </c>
      <c r="Z32" s="31">
        <f t="shared" si="23"/>
        <v>0</v>
      </c>
      <c r="AA32" s="31">
        <f t="shared" si="24"/>
        <v>0</v>
      </c>
      <c r="AB32" s="7">
        <f t="shared" si="25"/>
        <v>400</v>
      </c>
    </row>
    <row r="33" spans="1:28" s="27" customFormat="1" x14ac:dyDescent="0.25">
      <c r="A33" s="30" t="s">
        <v>45</v>
      </c>
      <c r="B33" s="30" t="s">
        <v>46</v>
      </c>
      <c r="C33" s="77">
        <v>0</v>
      </c>
      <c r="D33" s="78"/>
      <c r="E33" s="78"/>
      <c r="F33" s="84">
        <v>9500</v>
      </c>
      <c r="G33" s="78"/>
      <c r="H33" s="78"/>
      <c r="I33" s="78"/>
      <c r="J33" s="88">
        <f t="shared" si="17"/>
        <v>9500</v>
      </c>
      <c r="L33" s="33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7">
        <f t="shared" si="18"/>
        <v>0</v>
      </c>
      <c r="U33" s="33"/>
      <c r="V33" s="31">
        <f t="shared" si="19"/>
        <v>0</v>
      </c>
      <c r="W33" s="31">
        <f t="shared" si="20"/>
        <v>0</v>
      </c>
      <c r="X33" s="31">
        <f t="shared" si="21"/>
        <v>9500</v>
      </c>
      <c r="Y33" s="31">
        <f t="shared" si="22"/>
        <v>0</v>
      </c>
      <c r="Z33" s="31">
        <f t="shared" si="23"/>
        <v>0</v>
      </c>
      <c r="AA33" s="31">
        <f t="shared" si="24"/>
        <v>0</v>
      </c>
      <c r="AB33" s="7">
        <f t="shared" si="25"/>
        <v>9500</v>
      </c>
    </row>
    <row r="34" spans="1:28" s="27" customFormat="1" x14ac:dyDescent="0.25">
      <c r="A34" s="30" t="s">
        <v>19</v>
      </c>
      <c r="B34" s="30" t="s">
        <v>5</v>
      </c>
      <c r="C34" s="77"/>
      <c r="D34" s="78">
        <v>0</v>
      </c>
      <c r="E34" s="78"/>
      <c r="F34" s="78"/>
      <c r="G34" s="78"/>
      <c r="H34" s="78"/>
      <c r="I34" s="78">
        <v>330</v>
      </c>
      <c r="J34" s="88">
        <f t="shared" si="17"/>
        <v>330</v>
      </c>
      <c r="L34" s="33">
        <v>0</v>
      </c>
      <c r="M34" s="31">
        <v>11300</v>
      </c>
      <c r="N34" s="31">
        <v>0</v>
      </c>
      <c r="O34" s="31">
        <v>1000</v>
      </c>
      <c r="P34" s="31">
        <v>0</v>
      </c>
      <c r="Q34" s="31">
        <v>0</v>
      </c>
      <c r="R34" s="31">
        <v>0</v>
      </c>
      <c r="S34" s="7">
        <f t="shared" si="18"/>
        <v>12300</v>
      </c>
      <c r="U34" s="33"/>
      <c r="V34" s="31">
        <f t="shared" si="19"/>
        <v>11300</v>
      </c>
      <c r="W34" s="31">
        <f t="shared" si="20"/>
        <v>0</v>
      </c>
      <c r="X34" s="31">
        <v>1000</v>
      </c>
      <c r="Y34" s="31">
        <f t="shared" si="22"/>
        <v>0</v>
      </c>
      <c r="Z34" s="31">
        <f t="shared" si="23"/>
        <v>0</v>
      </c>
      <c r="AA34" s="31">
        <f t="shared" si="24"/>
        <v>330</v>
      </c>
      <c r="AB34" s="7">
        <f t="shared" si="25"/>
        <v>12630</v>
      </c>
    </row>
    <row r="35" spans="1:28" s="27" customFormat="1" x14ac:dyDescent="0.25">
      <c r="A35" s="30" t="s">
        <v>47</v>
      </c>
      <c r="B35" s="30" t="s">
        <v>48</v>
      </c>
      <c r="C35" s="77"/>
      <c r="D35" s="78"/>
      <c r="E35" s="78"/>
      <c r="F35" s="78"/>
      <c r="G35" s="78"/>
      <c r="H35" s="78"/>
      <c r="I35" s="78"/>
      <c r="J35" s="88">
        <f t="shared" si="17"/>
        <v>0</v>
      </c>
      <c r="L35" s="33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7">
        <f t="shared" si="18"/>
        <v>0</v>
      </c>
      <c r="U35" s="33"/>
      <c r="V35" s="31">
        <f t="shared" si="19"/>
        <v>0</v>
      </c>
      <c r="W35" s="31">
        <f t="shared" si="20"/>
        <v>0</v>
      </c>
      <c r="X35" s="31">
        <f t="shared" si="21"/>
        <v>0</v>
      </c>
      <c r="Y35" s="31">
        <f t="shared" si="22"/>
        <v>0</v>
      </c>
      <c r="Z35" s="31">
        <f t="shared" si="23"/>
        <v>0</v>
      </c>
      <c r="AA35" s="31">
        <f t="shared" si="24"/>
        <v>0</v>
      </c>
      <c r="AB35" s="7">
        <f t="shared" si="25"/>
        <v>0</v>
      </c>
    </row>
    <row r="36" spans="1:28" s="27" customFormat="1" x14ac:dyDescent="0.25">
      <c r="A36" s="30" t="s">
        <v>27</v>
      </c>
      <c r="B36" s="30" t="s">
        <v>14</v>
      </c>
      <c r="C36" s="77"/>
      <c r="D36" s="78">
        <v>0</v>
      </c>
      <c r="E36" s="78"/>
      <c r="F36" s="78"/>
      <c r="G36" s="78"/>
      <c r="H36" s="78"/>
      <c r="I36" s="78"/>
      <c r="J36" s="88">
        <f t="shared" si="17"/>
        <v>0</v>
      </c>
      <c r="L36" s="33">
        <v>0</v>
      </c>
      <c r="M36" s="31">
        <v>15000</v>
      </c>
      <c r="N36" s="31">
        <v>0</v>
      </c>
      <c r="O36" s="31">
        <v>4000</v>
      </c>
      <c r="P36" s="31">
        <v>0</v>
      </c>
      <c r="Q36" s="31">
        <v>0</v>
      </c>
      <c r="R36" s="31">
        <v>0</v>
      </c>
      <c r="S36" s="7">
        <f t="shared" si="18"/>
        <v>19000</v>
      </c>
      <c r="U36" s="33"/>
      <c r="V36" s="31">
        <f t="shared" si="19"/>
        <v>15000</v>
      </c>
      <c r="W36" s="31">
        <f t="shared" si="20"/>
        <v>0</v>
      </c>
      <c r="X36" s="31">
        <v>2000</v>
      </c>
      <c r="Y36" s="31">
        <f t="shared" si="22"/>
        <v>0</v>
      </c>
      <c r="Z36" s="31">
        <f t="shared" si="23"/>
        <v>0</v>
      </c>
      <c r="AA36" s="31">
        <f t="shared" si="24"/>
        <v>0</v>
      </c>
      <c r="AB36" s="7">
        <f t="shared" si="25"/>
        <v>17000</v>
      </c>
    </row>
    <row r="37" spans="1:28" s="26" customFormat="1" x14ac:dyDescent="0.25">
      <c r="A37" s="35" t="s">
        <v>49</v>
      </c>
      <c r="B37" s="35" t="s">
        <v>50</v>
      </c>
      <c r="C37" s="77">
        <v>0</v>
      </c>
      <c r="D37" s="78"/>
      <c r="E37" s="78"/>
      <c r="F37" s="84">
        <v>65</v>
      </c>
      <c r="G37" s="78"/>
      <c r="H37" s="78"/>
      <c r="I37" s="78"/>
      <c r="J37" s="88">
        <f t="shared" si="17"/>
        <v>65</v>
      </c>
      <c r="K37" s="27"/>
      <c r="L37" s="33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7">
        <f t="shared" si="18"/>
        <v>0</v>
      </c>
      <c r="T37" s="27"/>
      <c r="U37" s="33"/>
      <c r="V37" s="31">
        <f t="shared" si="19"/>
        <v>0</v>
      </c>
      <c r="W37" s="31">
        <f t="shared" si="20"/>
        <v>0</v>
      </c>
      <c r="X37" s="31">
        <v>0</v>
      </c>
      <c r="Y37" s="31">
        <f t="shared" si="22"/>
        <v>0</v>
      </c>
      <c r="Z37" s="31">
        <f t="shared" si="23"/>
        <v>0</v>
      </c>
      <c r="AA37" s="31">
        <f t="shared" si="24"/>
        <v>0</v>
      </c>
      <c r="AB37" s="7">
        <f t="shared" si="25"/>
        <v>0</v>
      </c>
    </row>
    <row r="38" spans="1:28" s="27" customFormat="1" x14ac:dyDescent="0.25">
      <c r="A38" s="30" t="s">
        <v>51</v>
      </c>
      <c r="B38" s="30" t="s">
        <v>52</v>
      </c>
      <c r="C38" s="77">
        <v>0</v>
      </c>
      <c r="D38" s="78"/>
      <c r="E38" s="78"/>
      <c r="F38" s="84">
        <v>750</v>
      </c>
      <c r="G38" s="78"/>
      <c r="H38" s="78"/>
      <c r="I38" s="78"/>
      <c r="J38" s="88">
        <f t="shared" si="17"/>
        <v>750</v>
      </c>
      <c r="L38" s="33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7">
        <f t="shared" si="18"/>
        <v>0</v>
      </c>
      <c r="U38" s="33"/>
      <c r="V38" s="31">
        <f t="shared" si="19"/>
        <v>0</v>
      </c>
      <c r="W38" s="31">
        <f t="shared" si="20"/>
        <v>0</v>
      </c>
      <c r="X38" s="31">
        <f t="shared" si="21"/>
        <v>750</v>
      </c>
      <c r="Y38" s="31">
        <f t="shared" si="22"/>
        <v>0</v>
      </c>
      <c r="Z38" s="31">
        <f t="shared" si="23"/>
        <v>0</v>
      </c>
      <c r="AA38" s="31">
        <f t="shared" si="24"/>
        <v>0</v>
      </c>
      <c r="AB38" s="7">
        <f t="shared" si="25"/>
        <v>750</v>
      </c>
    </row>
    <row r="39" spans="1:28" s="27" customFormat="1" x14ac:dyDescent="0.25">
      <c r="A39" s="30" t="s">
        <v>20</v>
      </c>
      <c r="B39" s="30" t="s">
        <v>6</v>
      </c>
      <c r="C39" s="77"/>
      <c r="D39" s="78">
        <v>45.48</v>
      </c>
      <c r="E39" s="78"/>
      <c r="F39" s="78">
        <v>132.62</v>
      </c>
      <c r="G39" s="78">
        <v>418.44</v>
      </c>
      <c r="H39" s="78"/>
      <c r="I39" s="78">
        <v>0.91</v>
      </c>
      <c r="J39" s="88">
        <f t="shared" si="17"/>
        <v>597.44999999999993</v>
      </c>
      <c r="K39" s="26"/>
      <c r="L39" s="33">
        <v>0</v>
      </c>
      <c r="M39" s="31"/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7">
        <f t="shared" si="18"/>
        <v>0</v>
      </c>
      <c r="T39" s="26"/>
      <c r="U39" s="33"/>
      <c r="V39" s="31">
        <f t="shared" si="19"/>
        <v>45.48</v>
      </c>
      <c r="W39" s="31">
        <f t="shared" si="20"/>
        <v>0</v>
      </c>
      <c r="X39" s="31">
        <f t="shared" si="21"/>
        <v>132.62</v>
      </c>
      <c r="Y39" s="31">
        <f t="shared" si="22"/>
        <v>418.44</v>
      </c>
      <c r="Z39" s="31">
        <f t="shared" si="23"/>
        <v>0</v>
      </c>
      <c r="AA39" s="31">
        <f t="shared" si="24"/>
        <v>0.91</v>
      </c>
      <c r="AB39" s="7">
        <f t="shared" si="25"/>
        <v>597.44999999999993</v>
      </c>
    </row>
    <row r="40" spans="1:28" s="27" customFormat="1" x14ac:dyDescent="0.25">
      <c r="A40" s="30" t="s">
        <v>53</v>
      </c>
      <c r="B40" s="30" t="s">
        <v>54</v>
      </c>
      <c r="C40" s="81"/>
      <c r="D40" s="82"/>
      <c r="E40" s="82"/>
      <c r="F40" s="82"/>
      <c r="G40" s="82"/>
      <c r="H40" s="82"/>
      <c r="I40" s="82"/>
      <c r="J40" s="88">
        <f t="shared" si="17"/>
        <v>0</v>
      </c>
      <c r="L40" s="33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7">
        <f t="shared" si="18"/>
        <v>0</v>
      </c>
      <c r="U40" s="28"/>
      <c r="V40" s="31">
        <f t="shared" si="19"/>
        <v>0</v>
      </c>
      <c r="W40" s="31">
        <f t="shared" si="20"/>
        <v>0</v>
      </c>
      <c r="X40" s="31">
        <f t="shared" si="21"/>
        <v>0</v>
      </c>
      <c r="Y40" s="31">
        <f t="shared" si="22"/>
        <v>0</v>
      </c>
      <c r="Z40" s="31">
        <f t="shared" si="23"/>
        <v>0</v>
      </c>
      <c r="AA40" s="31">
        <f t="shared" si="24"/>
        <v>0</v>
      </c>
      <c r="AB40" s="7">
        <f t="shared" si="25"/>
        <v>0</v>
      </c>
    </row>
    <row r="41" spans="1:28" s="27" customFormat="1" x14ac:dyDescent="0.25">
      <c r="A41" s="30" t="s">
        <v>55</v>
      </c>
      <c r="B41" s="30" t="s">
        <v>56</v>
      </c>
      <c r="C41" s="81"/>
      <c r="D41" s="82"/>
      <c r="E41" s="82"/>
      <c r="F41" s="82"/>
      <c r="G41" s="82"/>
      <c r="H41" s="82"/>
      <c r="I41" s="82"/>
      <c r="J41" s="88">
        <f t="shared" si="17"/>
        <v>0</v>
      </c>
      <c r="L41" s="33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7">
        <f t="shared" si="18"/>
        <v>0</v>
      </c>
      <c r="U41" s="28"/>
      <c r="V41" s="31">
        <f t="shared" si="19"/>
        <v>0</v>
      </c>
      <c r="W41" s="31">
        <f t="shared" si="20"/>
        <v>0</v>
      </c>
      <c r="X41" s="31">
        <f t="shared" si="21"/>
        <v>0</v>
      </c>
      <c r="Y41" s="31">
        <f t="shared" si="22"/>
        <v>0</v>
      </c>
      <c r="Z41" s="31">
        <f t="shared" si="23"/>
        <v>0</v>
      </c>
      <c r="AA41" s="31">
        <f t="shared" si="24"/>
        <v>0</v>
      </c>
      <c r="AB41" s="7">
        <f t="shared" si="25"/>
        <v>0</v>
      </c>
    </row>
    <row r="42" spans="1:28" s="27" customFormat="1" x14ac:dyDescent="0.25">
      <c r="A42" s="30" t="s">
        <v>57</v>
      </c>
      <c r="B42" s="30" t="s">
        <v>58</v>
      </c>
      <c r="C42" s="81"/>
      <c r="D42" s="82"/>
      <c r="E42" s="82"/>
      <c r="F42" s="82"/>
      <c r="G42" s="82"/>
      <c r="H42" s="82"/>
      <c r="I42" s="82"/>
      <c r="J42" s="88">
        <f t="shared" si="17"/>
        <v>0</v>
      </c>
      <c r="L42" s="33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7">
        <f t="shared" si="18"/>
        <v>0</v>
      </c>
      <c r="U42" s="28"/>
      <c r="V42" s="31">
        <f t="shared" si="19"/>
        <v>0</v>
      </c>
      <c r="W42" s="31">
        <f t="shared" si="20"/>
        <v>0</v>
      </c>
      <c r="X42" s="31">
        <f t="shared" si="21"/>
        <v>0</v>
      </c>
      <c r="Y42" s="31">
        <f t="shared" si="22"/>
        <v>0</v>
      </c>
      <c r="Z42" s="31">
        <f t="shared" si="23"/>
        <v>0</v>
      </c>
      <c r="AA42" s="31">
        <f t="shared" si="24"/>
        <v>0</v>
      </c>
      <c r="AB42" s="7">
        <f t="shared" si="25"/>
        <v>0</v>
      </c>
    </row>
    <row r="43" spans="1:28" s="27" customFormat="1" x14ac:dyDescent="0.25">
      <c r="A43" s="30" t="s">
        <v>59</v>
      </c>
      <c r="B43" s="30" t="s">
        <v>60</v>
      </c>
      <c r="C43" s="81"/>
      <c r="D43" s="82"/>
      <c r="E43" s="82"/>
      <c r="F43" s="82"/>
      <c r="G43" s="82"/>
      <c r="H43" s="82"/>
      <c r="I43" s="82"/>
      <c r="J43" s="88">
        <f t="shared" si="17"/>
        <v>0</v>
      </c>
      <c r="L43" s="33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7">
        <f t="shared" si="18"/>
        <v>0</v>
      </c>
      <c r="U43" s="28"/>
      <c r="V43" s="31">
        <f t="shared" si="19"/>
        <v>0</v>
      </c>
      <c r="W43" s="31">
        <f t="shared" si="20"/>
        <v>0</v>
      </c>
      <c r="X43" s="31">
        <f t="shared" si="21"/>
        <v>0</v>
      </c>
      <c r="Y43" s="31">
        <f t="shared" si="22"/>
        <v>0</v>
      </c>
      <c r="Z43" s="31">
        <f t="shared" si="23"/>
        <v>0</v>
      </c>
      <c r="AA43" s="31">
        <f t="shared" si="24"/>
        <v>0</v>
      </c>
      <c r="AB43" s="7">
        <f t="shared" si="25"/>
        <v>0</v>
      </c>
    </row>
    <row r="44" spans="1:28" s="27" customFormat="1" x14ac:dyDescent="0.25">
      <c r="A44" s="30" t="s">
        <v>61</v>
      </c>
      <c r="B44" s="30" t="s">
        <v>62</v>
      </c>
      <c r="C44" s="81"/>
      <c r="D44" s="82"/>
      <c r="E44" s="82"/>
      <c r="F44" s="82"/>
      <c r="G44" s="82"/>
      <c r="H44" s="82"/>
      <c r="I44" s="82"/>
      <c r="J44" s="88">
        <f t="shared" si="17"/>
        <v>0</v>
      </c>
      <c r="L44" s="33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7">
        <f t="shared" si="18"/>
        <v>0</v>
      </c>
      <c r="U44" s="28"/>
      <c r="V44" s="31">
        <f t="shared" si="19"/>
        <v>0</v>
      </c>
      <c r="W44" s="31">
        <f t="shared" si="20"/>
        <v>0</v>
      </c>
      <c r="X44" s="31">
        <f t="shared" si="21"/>
        <v>0</v>
      </c>
      <c r="Y44" s="31">
        <f t="shared" si="22"/>
        <v>0</v>
      </c>
      <c r="Z44" s="31">
        <f t="shared" si="23"/>
        <v>0</v>
      </c>
      <c r="AA44" s="31">
        <f t="shared" si="24"/>
        <v>0</v>
      </c>
      <c r="AB44" s="7">
        <f t="shared" si="25"/>
        <v>0</v>
      </c>
    </row>
    <row r="45" spans="1:28" x14ac:dyDescent="0.25">
      <c r="A45" s="30" t="s">
        <v>28</v>
      </c>
      <c r="B45" s="30" t="s">
        <v>15</v>
      </c>
      <c r="C45" s="81">
        <v>0</v>
      </c>
      <c r="D45" s="82"/>
      <c r="E45" s="82"/>
      <c r="F45" s="84">
        <v>3000</v>
      </c>
      <c r="G45" s="82"/>
      <c r="H45" s="82"/>
      <c r="I45" s="82"/>
      <c r="J45" s="88">
        <f t="shared" si="17"/>
        <v>3000</v>
      </c>
      <c r="K45" s="27"/>
      <c r="L45" s="33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7">
        <f t="shared" si="18"/>
        <v>0</v>
      </c>
      <c r="T45" s="27"/>
      <c r="U45" s="28"/>
      <c r="V45" s="31">
        <f t="shared" si="19"/>
        <v>0</v>
      </c>
      <c r="W45" s="31">
        <f t="shared" si="20"/>
        <v>0</v>
      </c>
      <c r="X45" s="31">
        <v>0</v>
      </c>
      <c r="Y45" s="31">
        <f t="shared" si="22"/>
        <v>0</v>
      </c>
      <c r="Z45" s="31">
        <f t="shared" si="23"/>
        <v>0</v>
      </c>
      <c r="AA45" s="31">
        <f t="shared" si="24"/>
        <v>0</v>
      </c>
      <c r="AB45" s="7">
        <f t="shared" si="25"/>
        <v>0</v>
      </c>
    </row>
    <row r="46" spans="1:28" x14ac:dyDescent="0.25">
      <c r="A46" s="30" t="s">
        <v>102</v>
      </c>
      <c r="B46" s="74" t="s">
        <v>85</v>
      </c>
      <c r="C46" s="82"/>
      <c r="D46" s="82"/>
      <c r="E46" s="82"/>
      <c r="F46" s="82"/>
      <c r="G46" s="78">
        <v>6000</v>
      </c>
      <c r="H46" s="82"/>
      <c r="I46" s="82"/>
      <c r="J46" s="88">
        <f t="shared" si="17"/>
        <v>6000</v>
      </c>
      <c r="K46" s="27"/>
      <c r="L46" s="33">
        <v>0</v>
      </c>
      <c r="M46" s="31">
        <v>0</v>
      </c>
      <c r="N46" s="31">
        <v>20000</v>
      </c>
      <c r="O46" s="31">
        <v>0</v>
      </c>
      <c r="P46" s="31"/>
      <c r="Q46" s="31">
        <v>0</v>
      </c>
      <c r="R46" s="31">
        <v>0</v>
      </c>
      <c r="S46" s="7">
        <f t="shared" si="18"/>
        <v>20000</v>
      </c>
      <c r="T46" s="27"/>
      <c r="U46" s="28"/>
      <c r="V46" s="31">
        <f t="shared" si="19"/>
        <v>0</v>
      </c>
      <c r="W46" s="31">
        <v>0</v>
      </c>
      <c r="X46" s="31">
        <f t="shared" si="21"/>
        <v>0</v>
      </c>
      <c r="Y46" s="31">
        <f t="shared" si="22"/>
        <v>6000</v>
      </c>
      <c r="Z46" s="31">
        <f t="shared" si="23"/>
        <v>0</v>
      </c>
      <c r="AA46" s="31">
        <f t="shared" si="24"/>
        <v>0</v>
      </c>
      <c r="AB46" s="7">
        <f t="shared" si="25"/>
        <v>6000</v>
      </c>
    </row>
    <row r="47" spans="1:28" x14ac:dyDescent="0.25">
      <c r="A47" s="30" t="s">
        <v>94</v>
      </c>
      <c r="B47" s="75" t="s">
        <v>95</v>
      </c>
      <c r="C47" s="82">
        <v>0</v>
      </c>
      <c r="D47" s="83"/>
      <c r="E47" s="82"/>
      <c r="F47" s="85">
        <v>20000</v>
      </c>
      <c r="G47" s="78"/>
      <c r="H47" s="82"/>
      <c r="I47" s="82"/>
      <c r="J47" s="88">
        <f t="shared" si="17"/>
        <v>20000</v>
      </c>
      <c r="K47" s="27"/>
      <c r="L47" s="33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7">
        <f t="shared" si="18"/>
        <v>0</v>
      </c>
      <c r="T47" s="27"/>
      <c r="U47" s="28"/>
      <c r="V47" s="31">
        <f t="shared" si="19"/>
        <v>0</v>
      </c>
      <c r="W47" s="31">
        <f t="shared" si="20"/>
        <v>0</v>
      </c>
      <c r="X47" s="31">
        <f t="shared" si="21"/>
        <v>20000</v>
      </c>
      <c r="Y47" s="31">
        <f t="shared" si="22"/>
        <v>0</v>
      </c>
      <c r="Z47" s="31">
        <f t="shared" si="23"/>
        <v>0</v>
      </c>
      <c r="AA47" s="31">
        <f t="shared" si="24"/>
        <v>0</v>
      </c>
      <c r="AB47" s="7">
        <f t="shared" si="25"/>
        <v>20000</v>
      </c>
    </row>
    <row r="48" spans="1:28" x14ac:dyDescent="0.25">
      <c r="A48" s="30" t="s">
        <v>96</v>
      </c>
      <c r="B48" s="75" t="s">
        <v>97</v>
      </c>
      <c r="C48" s="82"/>
      <c r="D48" s="82"/>
      <c r="E48" s="82"/>
      <c r="F48" s="82"/>
      <c r="G48" s="78"/>
      <c r="H48" s="82"/>
      <c r="I48" s="82"/>
      <c r="J48" s="88">
        <f t="shared" si="17"/>
        <v>0</v>
      </c>
      <c r="K48" s="27"/>
      <c r="L48" s="33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7">
        <f t="shared" si="18"/>
        <v>0</v>
      </c>
      <c r="T48" s="27"/>
      <c r="U48" s="28"/>
      <c r="V48" s="31">
        <f t="shared" si="19"/>
        <v>0</v>
      </c>
      <c r="W48" s="31">
        <f t="shared" si="20"/>
        <v>0</v>
      </c>
      <c r="X48" s="31">
        <f t="shared" si="21"/>
        <v>0</v>
      </c>
      <c r="Y48" s="31">
        <f t="shared" si="22"/>
        <v>0</v>
      </c>
      <c r="Z48" s="31">
        <f t="shared" si="23"/>
        <v>0</v>
      </c>
      <c r="AA48" s="31">
        <f t="shared" si="24"/>
        <v>0</v>
      </c>
      <c r="AB48" s="7">
        <f t="shared" si="25"/>
        <v>0</v>
      </c>
    </row>
    <row r="49" spans="1:28" x14ac:dyDescent="0.25">
      <c r="A49" s="30" t="s">
        <v>100</v>
      </c>
      <c r="B49" s="75" t="s">
        <v>101</v>
      </c>
      <c r="C49" s="82"/>
      <c r="D49" s="82"/>
      <c r="E49" s="82"/>
      <c r="F49" s="82"/>
      <c r="G49" s="78"/>
      <c r="H49" s="82"/>
      <c r="I49" s="82"/>
      <c r="J49" s="88">
        <f t="shared" si="17"/>
        <v>0</v>
      </c>
      <c r="K49" s="27"/>
      <c r="L49" s="33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7">
        <f t="shared" si="18"/>
        <v>0</v>
      </c>
      <c r="T49" s="27"/>
      <c r="U49" s="28"/>
      <c r="V49" s="31">
        <f t="shared" si="19"/>
        <v>0</v>
      </c>
      <c r="W49" s="31">
        <f t="shared" si="20"/>
        <v>0</v>
      </c>
      <c r="X49" s="31">
        <f t="shared" si="21"/>
        <v>0</v>
      </c>
      <c r="Y49" s="31">
        <f t="shared" si="22"/>
        <v>0</v>
      </c>
      <c r="Z49" s="31">
        <f t="shared" si="23"/>
        <v>0</v>
      </c>
      <c r="AA49" s="31">
        <f t="shared" si="24"/>
        <v>0</v>
      </c>
      <c r="AB49" s="7">
        <f t="shared" si="25"/>
        <v>0</v>
      </c>
    </row>
    <row r="50" spans="1:28" x14ac:dyDescent="0.25">
      <c r="A50" s="30" t="s">
        <v>92</v>
      </c>
      <c r="B50" s="75" t="s">
        <v>93</v>
      </c>
      <c r="C50" s="82"/>
      <c r="D50" s="82"/>
      <c r="E50" s="82">
        <v>3916</v>
      </c>
      <c r="F50" s="82"/>
      <c r="G50" s="78"/>
      <c r="H50" s="82"/>
      <c r="I50" s="82"/>
      <c r="J50" s="88">
        <f t="shared" si="17"/>
        <v>3916</v>
      </c>
      <c r="K50" s="27"/>
      <c r="L50" s="33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7">
        <f t="shared" si="18"/>
        <v>0</v>
      </c>
      <c r="T50" s="27"/>
      <c r="U50" s="28"/>
      <c r="V50" s="31">
        <f t="shared" si="19"/>
        <v>0</v>
      </c>
      <c r="W50" s="31">
        <f t="shared" si="20"/>
        <v>3916</v>
      </c>
      <c r="X50" s="31">
        <f t="shared" si="21"/>
        <v>0</v>
      </c>
      <c r="Y50" s="31">
        <f t="shared" si="22"/>
        <v>0</v>
      </c>
      <c r="Z50" s="31">
        <f t="shared" si="23"/>
        <v>0</v>
      </c>
      <c r="AA50" s="31">
        <f t="shared" si="24"/>
        <v>0</v>
      </c>
      <c r="AB50" s="7">
        <f t="shared" si="25"/>
        <v>3916</v>
      </c>
    </row>
    <row r="51" spans="1:28" x14ac:dyDescent="0.25">
      <c r="A51" s="25"/>
      <c r="B51" s="76"/>
      <c r="C51" s="25"/>
      <c r="D51" s="89"/>
      <c r="E51" s="89"/>
      <c r="F51" s="89"/>
      <c r="G51" s="89"/>
      <c r="H51" s="89"/>
      <c r="I51" s="90"/>
      <c r="J51" s="91">
        <f t="shared" si="17"/>
        <v>0</v>
      </c>
      <c r="K51" s="27"/>
      <c r="L51" s="33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7">
        <f t="shared" si="18"/>
        <v>0</v>
      </c>
      <c r="T51" s="27"/>
      <c r="U51" s="28"/>
      <c r="V51" s="31">
        <f t="shared" si="19"/>
        <v>0</v>
      </c>
      <c r="W51" s="31">
        <f t="shared" si="20"/>
        <v>0</v>
      </c>
      <c r="X51" s="31">
        <f t="shared" si="21"/>
        <v>0</v>
      </c>
      <c r="Y51" s="31">
        <f t="shared" si="22"/>
        <v>0</v>
      </c>
      <c r="Z51" s="31">
        <f t="shared" si="23"/>
        <v>0</v>
      </c>
      <c r="AA51" s="31">
        <f t="shared" si="24"/>
        <v>0</v>
      </c>
      <c r="AB51" s="7">
        <f t="shared" si="25"/>
        <v>0</v>
      </c>
    </row>
    <row r="52" spans="1:28" x14ac:dyDescent="0.25">
      <c r="B52" s="6" t="s">
        <v>81</v>
      </c>
      <c r="C52" s="15">
        <f t="shared" ref="C52:J52" si="26">SUM(C15:C51)</f>
        <v>0</v>
      </c>
      <c r="D52" s="93">
        <f t="shared" si="26"/>
        <v>45.48</v>
      </c>
      <c r="E52" s="15">
        <f t="shared" si="26"/>
        <v>4316</v>
      </c>
      <c r="F52" s="15">
        <f t="shared" si="26"/>
        <v>33975.620000000003</v>
      </c>
      <c r="G52" s="15">
        <f t="shared" si="26"/>
        <v>6418.44</v>
      </c>
      <c r="H52" s="15">
        <f t="shared" si="26"/>
        <v>0</v>
      </c>
      <c r="I52" s="15">
        <f t="shared" si="26"/>
        <v>330.91</v>
      </c>
      <c r="J52" s="18">
        <f t="shared" si="26"/>
        <v>45086.45</v>
      </c>
      <c r="L52" s="15">
        <f t="shared" ref="L52:S52" si="27">SUM(L15:L51)</f>
        <v>0</v>
      </c>
      <c r="M52" s="15">
        <f t="shared" si="27"/>
        <v>28800</v>
      </c>
      <c r="N52" s="15">
        <f t="shared" si="27"/>
        <v>20000</v>
      </c>
      <c r="O52" s="15">
        <f t="shared" si="27"/>
        <v>5500</v>
      </c>
      <c r="P52" s="15">
        <f t="shared" si="27"/>
        <v>0</v>
      </c>
      <c r="Q52" s="15">
        <f t="shared" si="27"/>
        <v>0</v>
      </c>
      <c r="R52" s="15">
        <f t="shared" si="27"/>
        <v>0</v>
      </c>
      <c r="S52" s="18">
        <f t="shared" si="27"/>
        <v>54300</v>
      </c>
      <c r="U52" s="15">
        <f t="shared" ref="U52:AB52" si="28">SUM(U15:U51)</f>
        <v>0</v>
      </c>
      <c r="V52" s="15">
        <f t="shared" si="28"/>
        <v>28845.48</v>
      </c>
      <c r="W52" s="15">
        <f t="shared" si="28"/>
        <v>4316</v>
      </c>
      <c r="X52" s="15">
        <f t="shared" si="28"/>
        <v>34410.620000000003</v>
      </c>
      <c r="Y52" s="15">
        <f t="shared" si="28"/>
        <v>6418.44</v>
      </c>
      <c r="Z52" s="15">
        <f t="shared" si="28"/>
        <v>0</v>
      </c>
      <c r="AA52" s="15">
        <f t="shared" si="28"/>
        <v>330.91</v>
      </c>
      <c r="AB52" s="18">
        <f t="shared" si="28"/>
        <v>74321.45</v>
      </c>
    </row>
    <row r="53" spans="1:28" x14ac:dyDescent="0.25">
      <c r="B53" s="6"/>
      <c r="C53" s="6"/>
      <c r="D53" s="6"/>
      <c r="E53" s="6"/>
      <c r="F53" s="6"/>
      <c r="G53" s="6"/>
      <c r="H53" s="6"/>
      <c r="I53" s="6"/>
      <c r="J53" s="17"/>
      <c r="L53" s="6"/>
      <c r="M53" s="6"/>
      <c r="N53" s="6"/>
      <c r="O53" s="6"/>
      <c r="P53" s="6"/>
      <c r="Q53" s="6"/>
      <c r="R53" s="6"/>
      <c r="S53" s="17"/>
      <c r="U53" s="6"/>
      <c r="V53" s="6"/>
      <c r="W53" s="6"/>
      <c r="X53" s="6"/>
      <c r="Y53" s="6"/>
      <c r="Z53" s="6"/>
      <c r="AA53" s="6"/>
      <c r="AB53" s="17"/>
    </row>
    <row r="54" spans="1:28" ht="15.75" thickBot="1" x14ac:dyDescent="0.3">
      <c r="B54" s="6" t="s">
        <v>2</v>
      </c>
      <c r="C54" s="14">
        <f t="shared" ref="C54:J54" si="29">C12-C52</f>
        <v>0</v>
      </c>
      <c r="D54" s="19">
        <f t="shared" si="29"/>
        <v>43338.029999999992</v>
      </c>
      <c r="E54" s="19">
        <f t="shared" si="29"/>
        <v>70869</v>
      </c>
      <c r="F54" s="19">
        <f t="shared" si="29"/>
        <v>-28844.789999999986</v>
      </c>
      <c r="G54" s="19">
        <f t="shared" si="29"/>
        <v>483.11999999999807</v>
      </c>
      <c r="H54" s="19">
        <f t="shared" si="29"/>
        <v>1869.9900000000016</v>
      </c>
      <c r="I54" s="19">
        <f t="shared" si="29"/>
        <v>3545.1800000000003</v>
      </c>
      <c r="J54" s="19">
        <f t="shared" si="29"/>
        <v>91260.530000000013</v>
      </c>
      <c r="L54" s="14">
        <f t="shared" ref="L54:S54" si="30">L12-L52</f>
        <v>0</v>
      </c>
      <c r="M54" s="19">
        <f t="shared" si="30"/>
        <v>113414</v>
      </c>
      <c r="N54" s="19">
        <f t="shared" si="30"/>
        <v>55185</v>
      </c>
      <c r="O54" s="19">
        <f t="shared" si="30"/>
        <v>49631</v>
      </c>
      <c r="P54" s="19">
        <f t="shared" si="30"/>
        <v>26902</v>
      </c>
      <c r="Q54" s="19">
        <f t="shared" si="30"/>
        <v>1870</v>
      </c>
      <c r="R54" s="19">
        <f t="shared" si="30"/>
        <v>0</v>
      </c>
      <c r="S54" s="19">
        <f t="shared" si="30"/>
        <v>247002</v>
      </c>
      <c r="U54" s="14">
        <f t="shared" ref="U54:AB54" si="31">U12-U52</f>
        <v>0</v>
      </c>
      <c r="V54" s="19">
        <f t="shared" si="31"/>
        <v>156752.03</v>
      </c>
      <c r="W54" s="19">
        <f t="shared" si="31"/>
        <v>146054</v>
      </c>
      <c r="X54" s="19">
        <f t="shared" si="31"/>
        <v>-24148.789999999986</v>
      </c>
      <c r="Y54" s="19">
        <f t="shared" si="31"/>
        <v>27385.119999999999</v>
      </c>
      <c r="Z54" s="19">
        <f t="shared" si="31"/>
        <v>3739.9900000000016</v>
      </c>
      <c r="AA54" s="19">
        <f t="shared" si="31"/>
        <v>3545.1800000000003</v>
      </c>
      <c r="AB54" s="19">
        <f t="shared" si="31"/>
        <v>313327.52999999997</v>
      </c>
    </row>
    <row r="55" spans="1:28" x14ac:dyDescent="0.25">
      <c r="B55" s="3"/>
      <c r="C55" s="3"/>
      <c r="D55" s="3"/>
      <c r="E55" s="3"/>
      <c r="F55" s="3"/>
      <c r="G55" s="3"/>
      <c r="H55" s="3"/>
      <c r="I55" s="3"/>
      <c r="L55" s="3"/>
      <c r="M55" s="3"/>
      <c r="N55" s="3"/>
      <c r="O55" s="3"/>
      <c r="P55" s="3"/>
      <c r="Q55" s="3"/>
      <c r="R55" s="3"/>
      <c r="U55" s="3"/>
      <c r="V55" s="3"/>
      <c r="W55" s="3"/>
      <c r="X55" s="3"/>
      <c r="Y55" s="3"/>
      <c r="Z55" s="3"/>
      <c r="AA55" s="3"/>
    </row>
    <row r="56" spans="1:28" x14ac:dyDescent="0.25">
      <c r="B56" s="3"/>
      <c r="C56" s="3"/>
      <c r="D56" s="3"/>
      <c r="E56" s="3"/>
      <c r="F56" s="3"/>
      <c r="G56" s="3"/>
      <c r="H56" s="3"/>
      <c r="I56" s="3"/>
      <c r="L56" s="3"/>
      <c r="M56" s="3"/>
      <c r="N56" s="3"/>
      <c r="O56" s="3"/>
      <c r="P56" s="3"/>
      <c r="Q56" s="3"/>
      <c r="R56" s="3"/>
      <c r="U56" s="3"/>
      <c r="V56" s="3"/>
      <c r="W56" s="3"/>
      <c r="X56" s="3"/>
      <c r="Y56" s="3"/>
      <c r="Z56" s="3"/>
      <c r="AA56" s="3"/>
    </row>
    <row r="57" spans="1:28" x14ac:dyDescent="0.25">
      <c r="B57" s="3"/>
      <c r="C57" s="3"/>
      <c r="D57" s="3"/>
      <c r="E57" s="3"/>
      <c r="F57" s="3"/>
      <c r="G57" s="3"/>
      <c r="H57" s="3"/>
      <c r="I57" s="3"/>
      <c r="L57" s="3"/>
      <c r="M57" s="3"/>
      <c r="N57" s="3"/>
      <c r="O57" s="3"/>
      <c r="P57" s="3"/>
      <c r="Q57" s="3"/>
      <c r="R57" s="3"/>
      <c r="U57" s="3"/>
      <c r="V57" s="3"/>
      <c r="W57" s="3"/>
      <c r="X57" s="3"/>
      <c r="Y57" s="3"/>
      <c r="Z57" s="3"/>
      <c r="AA57" s="3"/>
    </row>
    <row r="58" spans="1:28" x14ac:dyDescent="0.25">
      <c r="B58" s="92" t="s">
        <v>191</v>
      </c>
      <c r="C58" s="3"/>
      <c r="D58" s="3"/>
      <c r="E58" s="3"/>
      <c r="F58" s="3"/>
      <c r="G58" s="3"/>
      <c r="H58" s="3"/>
      <c r="I58" s="3"/>
      <c r="J58" s="10"/>
      <c r="L58" s="3"/>
      <c r="M58" s="3"/>
      <c r="N58" s="3"/>
      <c r="O58" s="3"/>
      <c r="P58" s="3"/>
      <c r="Q58" s="3"/>
      <c r="R58" s="3"/>
      <c r="S58" s="10"/>
      <c r="U58" s="3"/>
      <c r="V58" s="3"/>
      <c r="W58" s="3"/>
      <c r="X58" s="3"/>
      <c r="Y58" s="3"/>
      <c r="Z58" s="3"/>
      <c r="AA58" s="3"/>
      <c r="AB58" s="10"/>
    </row>
    <row r="59" spans="1:28" x14ac:dyDescent="0.25">
      <c r="B59" s="3" t="s">
        <v>194</v>
      </c>
      <c r="C59" s="3"/>
      <c r="D59" s="3"/>
      <c r="E59" s="3"/>
      <c r="F59" s="3"/>
      <c r="G59" s="3"/>
      <c r="H59" s="3"/>
      <c r="I59" s="3"/>
      <c r="J59" s="10"/>
      <c r="L59" s="3"/>
      <c r="M59" s="3"/>
      <c r="N59" s="3"/>
      <c r="O59" s="3"/>
      <c r="P59" s="3"/>
      <c r="Q59" s="3"/>
      <c r="R59" s="3"/>
      <c r="S59" s="10"/>
      <c r="U59" s="3"/>
      <c r="V59" s="3"/>
      <c r="W59" s="3"/>
      <c r="X59" s="3"/>
      <c r="Y59" s="3"/>
      <c r="Z59" s="3"/>
      <c r="AA59" s="3"/>
      <c r="AB59" s="10"/>
    </row>
    <row r="60" spans="1:28" x14ac:dyDescent="0.25">
      <c r="B60" s="3" t="s">
        <v>195</v>
      </c>
      <c r="C60" s="3"/>
      <c r="D60" s="3"/>
      <c r="E60" s="3"/>
      <c r="F60" s="3"/>
      <c r="G60" s="3"/>
      <c r="H60" s="3"/>
      <c r="I60" s="3"/>
      <c r="J60" s="10"/>
      <c r="L60" s="3"/>
      <c r="M60" s="3"/>
      <c r="N60" s="3"/>
      <c r="O60" s="3"/>
      <c r="P60" s="3"/>
      <c r="Q60" s="3"/>
      <c r="R60" s="3"/>
      <c r="S60" s="10"/>
      <c r="U60" s="3"/>
      <c r="V60" s="3"/>
      <c r="W60" s="3"/>
      <c r="X60" s="3"/>
      <c r="Y60" s="3"/>
      <c r="Z60" s="3"/>
      <c r="AA60" s="3"/>
      <c r="AB60" s="10"/>
    </row>
    <row r="61" spans="1:28" x14ac:dyDescent="0.25">
      <c r="B61" s="3" t="s">
        <v>196</v>
      </c>
      <c r="C61" s="3"/>
      <c r="D61" s="3"/>
      <c r="E61" s="3"/>
      <c r="F61" s="3"/>
      <c r="G61" s="3"/>
      <c r="H61" s="3"/>
      <c r="I61" s="3"/>
      <c r="L61" s="3"/>
      <c r="M61" s="3"/>
      <c r="N61" s="3"/>
      <c r="O61" s="3"/>
      <c r="P61" s="3"/>
      <c r="Q61" s="3"/>
      <c r="R61" s="3"/>
      <c r="U61" s="3"/>
      <c r="V61" s="3"/>
      <c r="W61" s="3"/>
      <c r="X61" s="3"/>
      <c r="Y61" s="3"/>
      <c r="Z61" s="3"/>
      <c r="AA61" s="3"/>
    </row>
  </sheetData>
  <mergeCells count="3">
    <mergeCell ref="L6:S6"/>
    <mergeCell ref="U6:AB6"/>
    <mergeCell ref="D6:I6"/>
  </mergeCells>
  <pageMargins left="0.7" right="0.7" top="0.75" bottom="0.75" header="0.3" footer="0.3"/>
  <pageSetup paperSize="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topLeftCell="B1" zoomScale="94" zoomScaleNormal="94" workbookViewId="0">
      <pane xSplit="1" ySplit="14" topLeftCell="H39" activePane="bottomRight" state="frozen"/>
      <selection activeCell="F39" sqref="F39"/>
      <selection pane="topRight" activeCell="F39" sqref="F39"/>
      <selection pane="bottomLeft" activeCell="F39" sqref="F39"/>
      <selection pane="bottomRight" activeCell="M39" sqref="M39"/>
    </sheetView>
  </sheetViews>
  <sheetFormatPr defaultRowHeight="15" x14ac:dyDescent="0.25"/>
  <cols>
    <col min="1" max="1" width="28.140625" style="2" customWidth="1"/>
    <col min="2" max="2" width="37" style="2" customWidth="1"/>
    <col min="3" max="8" width="14.42578125" style="2" customWidth="1"/>
    <col min="9" max="9" width="14.5703125" style="3" customWidth="1"/>
    <col min="10" max="10" width="9.85546875" style="2" customWidth="1"/>
    <col min="11" max="16" width="14.42578125" style="2" customWidth="1"/>
    <col min="17" max="17" width="14.5703125" style="3" customWidth="1"/>
    <col min="19" max="24" width="14.42578125" style="2" customWidth="1"/>
    <col min="25" max="25" width="14.5703125" style="3" customWidth="1"/>
  </cols>
  <sheetData>
    <row r="1" spans="1:25" x14ac:dyDescent="0.25">
      <c r="B1" s="4" t="s">
        <v>71</v>
      </c>
    </row>
    <row r="2" spans="1:25" x14ac:dyDescent="0.25">
      <c r="B2" s="4" t="s">
        <v>72</v>
      </c>
    </row>
    <row r="3" spans="1:25" x14ac:dyDescent="0.25">
      <c r="B3" s="94">
        <v>44408</v>
      </c>
      <c r="J3" s="23"/>
    </row>
    <row r="4" spans="1:25" x14ac:dyDescent="0.25">
      <c r="B4" s="23"/>
      <c r="J4" s="23"/>
    </row>
    <row r="5" spans="1:25" x14ac:dyDescent="0.25">
      <c r="B5" s="22" t="s">
        <v>70</v>
      </c>
      <c r="C5" s="21"/>
      <c r="J5" s="22"/>
      <c r="K5" s="21"/>
      <c r="S5" s="21"/>
    </row>
    <row r="6" spans="1:25" x14ac:dyDescent="0.25">
      <c r="B6" s="4"/>
      <c r="C6" s="95" t="s">
        <v>83</v>
      </c>
      <c r="D6" s="95"/>
      <c r="E6" s="95"/>
      <c r="F6" s="95"/>
      <c r="G6" s="95"/>
      <c r="H6" s="95"/>
      <c r="I6" s="95"/>
      <c r="J6" s="67"/>
      <c r="K6" s="95" t="s">
        <v>192</v>
      </c>
      <c r="L6" s="95"/>
      <c r="M6" s="95"/>
      <c r="N6" s="95"/>
      <c r="O6" s="95"/>
      <c r="P6" s="95"/>
      <c r="Q6" s="95"/>
      <c r="S6" s="95" t="s">
        <v>193</v>
      </c>
      <c r="T6" s="95"/>
      <c r="U6" s="95"/>
      <c r="V6" s="95"/>
      <c r="W6" s="95"/>
      <c r="X6" s="95"/>
      <c r="Y6" s="95"/>
    </row>
    <row r="7" spans="1:25" x14ac:dyDescent="0.25">
      <c r="B7" s="4" t="s">
        <v>76</v>
      </c>
      <c r="J7" s="4"/>
    </row>
    <row r="8" spans="1:25" x14ac:dyDescent="0.25">
      <c r="B8" s="11" t="s">
        <v>73</v>
      </c>
      <c r="C8" s="39">
        <v>2013</v>
      </c>
      <c r="D8" s="39">
        <v>2014</v>
      </c>
      <c r="E8" s="39">
        <v>1218</v>
      </c>
      <c r="F8" s="39">
        <v>1221</v>
      </c>
      <c r="G8" s="39">
        <v>1333</v>
      </c>
      <c r="H8" s="39">
        <v>4444</v>
      </c>
      <c r="I8" s="73" t="s">
        <v>1</v>
      </c>
      <c r="J8" s="11"/>
      <c r="K8" s="39">
        <v>2013</v>
      </c>
      <c r="L8" s="39">
        <v>2014</v>
      </c>
      <c r="M8" s="39">
        <v>1218</v>
      </c>
      <c r="N8" s="39">
        <v>1221</v>
      </c>
      <c r="O8" s="39">
        <v>1333</v>
      </c>
      <c r="P8" s="39">
        <v>4444</v>
      </c>
      <c r="Q8" s="73" t="s">
        <v>1</v>
      </c>
      <c r="S8" s="39">
        <v>2013</v>
      </c>
      <c r="T8" s="39">
        <v>2014</v>
      </c>
      <c r="U8" s="39">
        <v>1218</v>
      </c>
      <c r="V8" s="39">
        <v>1221</v>
      </c>
      <c r="W8" s="39">
        <v>1333</v>
      </c>
      <c r="X8" s="39">
        <v>4444</v>
      </c>
      <c r="Y8" s="73" t="s">
        <v>1</v>
      </c>
    </row>
    <row r="9" spans="1:25" ht="30" x14ac:dyDescent="0.25">
      <c r="B9" s="11" t="s">
        <v>74</v>
      </c>
      <c r="C9" s="40" t="s">
        <v>64</v>
      </c>
      <c r="D9" s="40" t="s">
        <v>67</v>
      </c>
      <c r="E9" s="40" t="s">
        <v>69</v>
      </c>
      <c r="F9" s="40" t="s">
        <v>65</v>
      </c>
      <c r="G9" s="40" t="s">
        <v>66</v>
      </c>
      <c r="H9" s="40" t="s">
        <v>68</v>
      </c>
      <c r="I9" s="6"/>
      <c r="J9" s="11"/>
      <c r="K9" s="40" t="s">
        <v>64</v>
      </c>
      <c r="L9" s="40" t="s">
        <v>67</v>
      </c>
      <c r="M9" s="40" t="s">
        <v>69</v>
      </c>
      <c r="N9" s="40" t="s">
        <v>65</v>
      </c>
      <c r="O9" s="40" t="s">
        <v>66</v>
      </c>
      <c r="P9" s="40" t="s">
        <v>68</v>
      </c>
      <c r="Q9" s="6"/>
      <c r="S9" s="40" t="s">
        <v>64</v>
      </c>
      <c r="T9" s="40" t="s">
        <v>67</v>
      </c>
      <c r="U9" s="40" t="s">
        <v>69</v>
      </c>
      <c r="V9" s="40" t="s">
        <v>65</v>
      </c>
      <c r="W9" s="40" t="s">
        <v>66</v>
      </c>
      <c r="X9" s="40" t="s">
        <v>68</v>
      </c>
      <c r="Y9" s="6"/>
    </row>
    <row r="10" spans="1:25" x14ac:dyDescent="0.25">
      <c r="B10" s="24" t="s">
        <v>0</v>
      </c>
      <c r="C10" s="8">
        <f>'Projected Budget 2021'!V10</f>
        <v>50527.509999999995</v>
      </c>
      <c r="D10" s="8">
        <f>'Projected Budget 2021'!W10</f>
        <v>150370</v>
      </c>
      <c r="E10" s="8">
        <f>'Projected Budget 2021'!X10</f>
        <v>10261.830000000016</v>
      </c>
      <c r="F10" s="8">
        <f>'Projected Budget 2021'!Y10</f>
        <v>13803.559999999998</v>
      </c>
      <c r="G10" s="8">
        <f>'Projected Budget 2021'!Z10</f>
        <v>3739.9900000000016</v>
      </c>
      <c r="H10" s="8">
        <f>'Projected Budget 2021'!AA10</f>
        <v>3876.09</v>
      </c>
      <c r="I10" s="17">
        <f>SUM(B10:H10)</f>
        <v>232578.98</v>
      </c>
      <c r="J10" s="42"/>
      <c r="K10" s="8">
        <f>'Projected Budget 2021'!AD10</f>
        <v>0</v>
      </c>
      <c r="L10" s="8">
        <f>'Projected Budget 2021'!AE10</f>
        <v>0</v>
      </c>
      <c r="M10" s="8">
        <f>'Projected Budget 2021'!AF10</f>
        <v>0</v>
      </c>
      <c r="N10" s="8">
        <f>'Projected Budget 2021'!AG10</f>
        <v>0</v>
      </c>
      <c r="O10" s="8">
        <f>'Projected Budget 2021'!AH10</f>
        <v>0</v>
      </c>
      <c r="P10" s="8">
        <f>'Projected Budget 2021'!AI10</f>
        <v>0</v>
      </c>
      <c r="Q10" s="17">
        <f>SUM(J10:P10)</f>
        <v>0</v>
      </c>
      <c r="S10" s="8">
        <f>C10-K10</f>
        <v>50527.509999999995</v>
      </c>
      <c r="T10" s="8">
        <f t="shared" ref="T10:X11" si="0">D10-L10</f>
        <v>150370</v>
      </c>
      <c r="U10" s="8">
        <f t="shared" si="0"/>
        <v>10261.830000000016</v>
      </c>
      <c r="V10" s="8">
        <f t="shared" si="0"/>
        <v>13803.559999999998</v>
      </c>
      <c r="W10" s="8">
        <f t="shared" si="0"/>
        <v>3739.9900000000016</v>
      </c>
      <c r="X10" s="8">
        <f t="shared" si="0"/>
        <v>3876.09</v>
      </c>
      <c r="Y10" s="17">
        <f>SUM(R10:X10)</f>
        <v>232578.98</v>
      </c>
    </row>
    <row r="11" spans="1:25" x14ac:dyDescent="0.25">
      <c r="B11" s="11" t="s">
        <v>79</v>
      </c>
      <c r="C11" s="72"/>
      <c r="D11" s="72"/>
      <c r="E11" s="72"/>
      <c r="F11" s="72"/>
      <c r="G11" s="72"/>
      <c r="H11" s="72"/>
      <c r="I11" s="17">
        <f>SUM(B11:H11)</f>
        <v>0</v>
      </c>
      <c r="J11" s="11"/>
      <c r="K11" s="72"/>
      <c r="L11" s="72"/>
      <c r="M11" s="72"/>
      <c r="N11" s="72"/>
      <c r="O11" s="72"/>
      <c r="P11" s="72"/>
      <c r="Q11" s="17">
        <f>SUM(J11:P11)</f>
        <v>0</v>
      </c>
      <c r="S11" s="72">
        <f>C11-K11</f>
        <v>0</v>
      </c>
      <c r="T11" s="72">
        <f t="shared" si="0"/>
        <v>0</v>
      </c>
      <c r="U11" s="72">
        <f t="shared" si="0"/>
        <v>0</v>
      </c>
      <c r="V11" s="72">
        <f t="shared" si="0"/>
        <v>0</v>
      </c>
      <c r="W11" s="72">
        <f t="shared" si="0"/>
        <v>0</v>
      </c>
      <c r="X11" s="72">
        <f t="shared" si="0"/>
        <v>0</v>
      </c>
      <c r="Y11" s="17">
        <f>SUM(R11:X11)</f>
        <v>0</v>
      </c>
    </row>
    <row r="12" spans="1:25" s="13" customFormat="1" ht="15.75" thickBot="1" x14ac:dyDescent="0.3">
      <c r="A12" s="11"/>
      <c r="B12" s="4" t="s">
        <v>75</v>
      </c>
      <c r="C12" s="12">
        <f t="shared" ref="C12:H12" si="1">SUM(C10:C11)</f>
        <v>50527.509999999995</v>
      </c>
      <c r="D12" s="12">
        <f t="shared" si="1"/>
        <v>150370</v>
      </c>
      <c r="E12" s="12">
        <f t="shared" si="1"/>
        <v>10261.830000000016</v>
      </c>
      <c r="F12" s="12">
        <f t="shared" si="1"/>
        <v>13803.559999999998</v>
      </c>
      <c r="G12" s="12">
        <f t="shared" si="1"/>
        <v>3739.9900000000016</v>
      </c>
      <c r="H12" s="12">
        <f t="shared" si="1"/>
        <v>3876.09</v>
      </c>
      <c r="I12" s="12">
        <f>SUM(I10:I11)</f>
        <v>232578.98</v>
      </c>
      <c r="J12" s="4"/>
      <c r="K12" s="12">
        <f t="shared" ref="K12:P12" si="2">SUM(K10:K11)</f>
        <v>0</v>
      </c>
      <c r="L12" s="12">
        <f t="shared" si="2"/>
        <v>0</v>
      </c>
      <c r="M12" s="12">
        <f t="shared" si="2"/>
        <v>0</v>
      </c>
      <c r="N12" s="12">
        <f t="shared" si="2"/>
        <v>0</v>
      </c>
      <c r="O12" s="12">
        <f t="shared" si="2"/>
        <v>0</v>
      </c>
      <c r="P12" s="12">
        <f t="shared" si="2"/>
        <v>0</v>
      </c>
      <c r="Q12" s="12">
        <f>SUM(Q10:Q11)</f>
        <v>0</v>
      </c>
      <c r="S12" s="12">
        <f t="shared" ref="S12:X12" si="3">SUM(S10:S11)</f>
        <v>50527.509999999995</v>
      </c>
      <c r="T12" s="12">
        <f t="shared" si="3"/>
        <v>150370</v>
      </c>
      <c r="U12" s="12">
        <f t="shared" si="3"/>
        <v>10261.830000000016</v>
      </c>
      <c r="V12" s="12">
        <f t="shared" si="3"/>
        <v>13803.559999999998</v>
      </c>
      <c r="W12" s="12">
        <f t="shared" si="3"/>
        <v>3739.9900000000016</v>
      </c>
      <c r="X12" s="12">
        <f t="shared" si="3"/>
        <v>3876.09</v>
      </c>
      <c r="Y12" s="12">
        <f>SUM(Y10:Y11)</f>
        <v>232578.98</v>
      </c>
    </row>
    <row r="13" spans="1:25" ht="15.75" thickTop="1" x14ac:dyDescent="0.25">
      <c r="C13" s="1"/>
      <c r="D13" s="1"/>
      <c r="E13" s="1"/>
      <c r="F13" s="1"/>
      <c r="G13" s="1"/>
      <c r="H13" s="1"/>
      <c r="I13" s="5"/>
      <c r="K13" s="1"/>
      <c r="L13" s="1"/>
      <c r="M13" s="1"/>
      <c r="N13" s="1"/>
      <c r="O13" s="1"/>
      <c r="P13" s="1"/>
      <c r="Q13" s="5"/>
      <c r="S13" s="1"/>
      <c r="T13" s="1"/>
      <c r="U13" s="1"/>
      <c r="V13" s="1"/>
      <c r="W13" s="1"/>
      <c r="X13" s="1"/>
      <c r="Y13" s="5"/>
    </row>
    <row r="14" spans="1:25" s="38" customFormat="1" ht="15.75" x14ac:dyDescent="0.25">
      <c r="A14" s="20"/>
      <c r="B14" s="37" t="s">
        <v>80</v>
      </c>
      <c r="C14" s="41"/>
      <c r="D14" s="41"/>
      <c r="E14" s="41"/>
      <c r="F14" s="41"/>
      <c r="G14" s="41"/>
      <c r="H14" s="41"/>
      <c r="I14" s="41"/>
      <c r="J14" s="37"/>
      <c r="K14" s="41"/>
      <c r="L14" s="41"/>
      <c r="M14" s="41"/>
      <c r="N14" s="41"/>
      <c r="O14" s="41"/>
      <c r="P14" s="41"/>
      <c r="Q14" s="41"/>
      <c r="S14" s="41"/>
      <c r="T14" s="41"/>
      <c r="U14" s="41"/>
      <c r="V14" s="41"/>
      <c r="W14" s="41"/>
      <c r="X14" s="41"/>
      <c r="Y14" s="41"/>
    </row>
    <row r="15" spans="1:25" s="27" customFormat="1" x14ac:dyDescent="0.25">
      <c r="A15" s="30" t="s">
        <v>29</v>
      </c>
      <c r="B15" s="30" t="s">
        <v>30</v>
      </c>
      <c r="C15" s="31">
        <f>'Projected Budget 2021'!V15</f>
        <v>0</v>
      </c>
      <c r="D15" s="31">
        <f>'Projected Budget 2021'!W15</f>
        <v>0</v>
      </c>
      <c r="E15" s="31">
        <f>'Projected Budget 2021'!X15</f>
        <v>200</v>
      </c>
      <c r="F15" s="31">
        <f>'Projected Budget 2021'!Y15</f>
        <v>0</v>
      </c>
      <c r="G15" s="31">
        <f>'Projected Budget 2021'!Z15</f>
        <v>0</v>
      </c>
      <c r="H15" s="31">
        <f>'Projected Budget 2021'!AA15</f>
        <v>0</v>
      </c>
      <c r="I15" s="17">
        <f>SUM(B15:H15)</f>
        <v>200</v>
      </c>
      <c r="J15" s="30"/>
      <c r="K15" s="31">
        <f>'Projected Budget 2021'!AD15</f>
        <v>0</v>
      </c>
      <c r="L15" s="31">
        <f>'Projected Budget 2021'!AE15</f>
        <v>0</v>
      </c>
      <c r="M15" s="31">
        <f>'Projected Budget 2021'!AF15</f>
        <v>0</v>
      </c>
      <c r="N15" s="31">
        <f>'Projected Budget 2021'!AG15</f>
        <v>0</v>
      </c>
      <c r="O15" s="31">
        <f>'Projected Budget 2021'!AH15</f>
        <v>0</v>
      </c>
      <c r="P15" s="31">
        <f>'Projected Budget 2021'!AI15</f>
        <v>0</v>
      </c>
      <c r="Q15" s="17">
        <f>SUM(J15:P15)</f>
        <v>0</v>
      </c>
      <c r="S15" s="31">
        <f>C15-K15</f>
        <v>0</v>
      </c>
      <c r="T15" s="31">
        <f t="shared" ref="T15:X30" si="4">D15-L15</f>
        <v>0</v>
      </c>
      <c r="U15" s="31">
        <f t="shared" si="4"/>
        <v>200</v>
      </c>
      <c r="V15" s="31">
        <f t="shared" si="4"/>
        <v>0</v>
      </c>
      <c r="W15" s="31">
        <f t="shared" si="4"/>
        <v>0</v>
      </c>
      <c r="X15" s="31">
        <f t="shared" si="4"/>
        <v>0</v>
      </c>
      <c r="Y15" s="17">
        <f>SUM(R15:X15)</f>
        <v>200</v>
      </c>
    </row>
    <row r="16" spans="1:25" s="27" customFormat="1" x14ac:dyDescent="0.25">
      <c r="A16" s="30" t="s">
        <v>31</v>
      </c>
      <c r="B16" s="30" t="s">
        <v>32</v>
      </c>
      <c r="C16" s="31">
        <f>'Projected Budget 2021'!V16</f>
        <v>0</v>
      </c>
      <c r="D16" s="31">
        <f>'Projected Budget 2021'!W16</f>
        <v>0</v>
      </c>
      <c r="E16" s="31">
        <f>'Projected Budget 2021'!X16</f>
        <v>0</v>
      </c>
      <c r="F16" s="31">
        <f>'Projected Budget 2021'!Y16</f>
        <v>0</v>
      </c>
      <c r="G16" s="31">
        <f>'Projected Budget 2021'!Z16</f>
        <v>0</v>
      </c>
      <c r="H16" s="31">
        <f>'Projected Budget 2021'!AA16</f>
        <v>0</v>
      </c>
      <c r="I16" s="7">
        <f t="shared" ref="I16:I51" si="5">SUM(B16:H16)</f>
        <v>0</v>
      </c>
      <c r="J16" s="30"/>
      <c r="K16" s="31">
        <f>'Projected Budget 2021'!AD16</f>
        <v>0</v>
      </c>
      <c r="L16" s="31">
        <f>'Projected Budget 2021'!AE16</f>
        <v>0</v>
      </c>
      <c r="M16" s="31">
        <f>'Projected Budget 2021'!AF16</f>
        <v>0</v>
      </c>
      <c r="N16" s="31">
        <f>'Projected Budget 2021'!AG16</f>
        <v>0</v>
      </c>
      <c r="O16" s="31">
        <f>'Projected Budget 2021'!AH16</f>
        <v>0</v>
      </c>
      <c r="P16" s="31">
        <f>'Projected Budget 2021'!AI16</f>
        <v>0</v>
      </c>
      <c r="Q16" s="7">
        <f t="shared" ref="Q16:Q32" si="6">SUM(J16:P16)</f>
        <v>0</v>
      </c>
      <c r="S16" s="31">
        <f t="shared" ref="S16:S51" si="7">C16-K16</f>
        <v>0</v>
      </c>
      <c r="T16" s="31">
        <f t="shared" si="4"/>
        <v>0</v>
      </c>
      <c r="U16" s="31">
        <f t="shared" si="4"/>
        <v>0</v>
      </c>
      <c r="V16" s="31">
        <f t="shared" si="4"/>
        <v>0</v>
      </c>
      <c r="W16" s="31">
        <f t="shared" si="4"/>
        <v>0</v>
      </c>
      <c r="X16" s="31">
        <f t="shared" si="4"/>
        <v>0</v>
      </c>
      <c r="Y16" s="7">
        <f t="shared" ref="Y16:Y30" si="8">SUM(R16:X16)</f>
        <v>0</v>
      </c>
    </row>
    <row r="17" spans="1:25" s="27" customFormat="1" x14ac:dyDescent="0.25">
      <c r="A17" s="30" t="s">
        <v>33</v>
      </c>
      <c r="B17" s="30" t="s">
        <v>34</v>
      </c>
      <c r="C17" s="31">
        <f>'Projected Budget 2021'!V17</f>
        <v>250</v>
      </c>
      <c r="D17" s="31">
        <f>'Projected Budget 2021'!W17</f>
        <v>0</v>
      </c>
      <c r="E17" s="31">
        <f>'Projected Budget 2021'!X17</f>
        <v>0</v>
      </c>
      <c r="F17" s="31">
        <f>'Projected Budget 2021'!Y17</f>
        <v>0</v>
      </c>
      <c r="G17" s="31">
        <f>'Projected Budget 2021'!Z17</f>
        <v>0</v>
      </c>
      <c r="H17" s="31">
        <f>'Projected Budget 2021'!AA17</f>
        <v>0</v>
      </c>
      <c r="I17" s="7">
        <f t="shared" si="5"/>
        <v>250</v>
      </c>
      <c r="J17" s="30"/>
      <c r="K17" s="31">
        <f>'Projected Budget 2021'!AD17</f>
        <v>0</v>
      </c>
      <c r="L17" s="31">
        <f>'Projected Budget 2021'!AE17</f>
        <v>0</v>
      </c>
      <c r="M17" s="31">
        <f>'Projected Budget 2021'!AF17</f>
        <v>0</v>
      </c>
      <c r="N17" s="31">
        <f>'Projected Budget 2021'!AG17</f>
        <v>0</v>
      </c>
      <c r="O17" s="31">
        <f>'Projected Budget 2021'!AH17</f>
        <v>0</v>
      </c>
      <c r="P17" s="31">
        <f>'Projected Budget 2021'!AI17</f>
        <v>0</v>
      </c>
      <c r="Q17" s="7">
        <f t="shared" si="6"/>
        <v>0</v>
      </c>
      <c r="S17" s="31">
        <f t="shared" si="7"/>
        <v>250</v>
      </c>
      <c r="T17" s="31">
        <f t="shared" si="4"/>
        <v>0</v>
      </c>
      <c r="U17" s="31">
        <f t="shared" si="4"/>
        <v>0</v>
      </c>
      <c r="V17" s="31">
        <f t="shared" si="4"/>
        <v>0</v>
      </c>
      <c r="W17" s="31">
        <f t="shared" si="4"/>
        <v>0</v>
      </c>
      <c r="X17" s="31">
        <f t="shared" si="4"/>
        <v>0</v>
      </c>
      <c r="Y17" s="7">
        <f t="shared" si="8"/>
        <v>250</v>
      </c>
    </row>
    <row r="18" spans="1:25" s="27" customFormat="1" x14ac:dyDescent="0.25">
      <c r="A18" s="30" t="s">
        <v>21</v>
      </c>
      <c r="B18" s="30" t="s">
        <v>8</v>
      </c>
      <c r="C18" s="31">
        <f>'Projected Budget 2021'!V18</f>
        <v>600</v>
      </c>
      <c r="D18" s="31">
        <f>'Projected Budget 2021'!W18</f>
        <v>0</v>
      </c>
      <c r="E18" s="31">
        <f>'Projected Budget 2021'!X18</f>
        <v>0</v>
      </c>
      <c r="F18" s="31">
        <f>'Projected Budget 2021'!Y18</f>
        <v>0</v>
      </c>
      <c r="G18" s="31">
        <f>'Projected Budget 2021'!Z18</f>
        <v>0</v>
      </c>
      <c r="H18" s="31">
        <f>'Projected Budget 2021'!AA18</f>
        <v>0</v>
      </c>
      <c r="I18" s="7">
        <f t="shared" si="5"/>
        <v>600</v>
      </c>
      <c r="J18" s="30"/>
      <c r="K18" s="31">
        <f>'Projected Budget 2021'!AD18</f>
        <v>0</v>
      </c>
      <c r="L18" s="31">
        <f>'Projected Budget 2021'!AE18</f>
        <v>0</v>
      </c>
      <c r="M18" s="31">
        <f>'Projected Budget 2021'!AF18</f>
        <v>0</v>
      </c>
      <c r="N18" s="31">
        <f>'Projected Budget 2021'!AG18</f>
        <v>0</v>
      </c>
      <c r="O18" s="31">
        <f>'Projected Budget 2021'!AH18</f>
        <v>0</v>
      </c>
      <c r="P18" s="31">
        <f>'Projected Budget 2021'!AI18</f>
        <v>0</v>
      </c>
      <c r="Q18" s="7">
        <f t="shared" si="6"/>
        <v>0</v>
      </c>
      <c r="S18" s="31">
        <f t="shared" si="7"/>
        <v>600</v>
      </c>
      <c r="T18" s="31">
        <f t="shared" si="4"/>
        <v>0</v>
      </c>
      <c r="U18" s="31">
        <f t="shared" si="4"/>
        <v>0</v>
      </c>
      <c r="V18" s="31">
        <f t="shared" si="4"/>
        <v>0</v>
      </c>
      <c r="W18" s="31">
        <f t="shared" si="4"/>
        <v>0</v>
      </c>
      <c r="X18" s="31">
        <f t="shared" si="4"/>
        <v>0</v>
      </c>
      <c r="Y18" s="7">
        <f t="shared" si="8"/>
        <v>600</v>
      </c>
    </row>
    <row r="19" spans="1:25" s="27" customFormat="1" x14ac:dyDescent="0.25">
      <c r="A19" s="35" t="s">
        <v>35</v>
      </c>
      <c r="B19" s="35" t="s">
        <v>36</v>
      </c>
      <c r="C19" s="31">
        <f>'Projected Budget 2021'!V19</f>
        <v>250</v>
      </c>
      <c r="D19" s="31">
        <f>'Projected Budget 2021'!W19</f>
        <v>0</v>
      </c>
      <c r="E19" s="31">
        <f>'Projected Budget 2021'!X19</f>
        <v>0</v>
      </c>
      <c r="F19" s="31">
        <f>'Projected Budget 2021'!Y19</f>
        <v>0</v>
      </c>
      <c r="G19" s="31">
        <f>'Projected Budget 2021'!Z19</f>
        <v>0</v>
      </c>
      <c r="H19" s="31">
        <f>'Projected Budget 2021'!AA19</f>
        <v>0</v>
      </c>
      <c r="I19" s="7">
        <f t="shared" si="5"/>
        <v>250</v>
      </c>
      <c r="J19" s="35"/>
      <c r="K19" s="31">
        <f>'Projected Budget 2021'!AD19</f>
        <v>0</v>
      </c>
      <c r="L19" s="31">
        <f>'Projected Budget 2021'!AE19</f>
        <v>0</v>
      </c>
      <c r="M19" s="31">
        <f>'Projected Budget 2021'!AF19</f>
        <v>0</v>
      </c>
      <c r="N19" s="31">
        <f>'Projected Budget 2021'!AG19</f>
        <v>0</v>
      </c>
      <c r="O19" s="31">
        <f>'Projected Budget 2021'!AH19</f>
        <v>0</v>
      </c>
      <c r="P19" s="31">
        <f>'Projected Budget 2021'!AI19</f>
        <v>0</v>
      </c>
      <c r="Q19" s="7">
        <f t="shared" si="6"/>
        <v>0</v>
      </c>
      <c r="S19" s="31">
        <f t="shared" si="7"/>
        <v>250</v>
      </c>
      <c r="T19" s="31">
        <f t="shared" si="4"/>
        <v>0</v>
      </c>
      <c r="U19" s="31">
        <f t="shared" si="4"/>
        <v>0</v>
      </c>
      <c r="V19" s="31">
        <f t="shared" si="4"/>
        <v>0</v>
      </c>
      <c r="W19" s="31">
        <f t="shared" si="4"/>
        <v>0</v>
      </c>
      <c r="X19" s="31">
        <f t="shared" si="4"/>
        <v>0</v>
      </c>
      <c r="Y19" s="7">
        <f t="shared" si="8"/>
        <v>250</v>
      </c>
    </row>
    <row r="20" spans="1:25" s="27" customFormat="1" x14ac:dyDescent="0.25">
      <c r="A20" s="30" t="s">
        <v>17</v>
      </c>
      <c r="B20" s="30" t="s">
        <v>3</v>
      </c>
      <c r="C20" s="31">
        <f>'Projected Budget 2021'!V20</f>
        <v>0</v>
      </c>
      <c r="D20" s="31">
        <f>'Projected Budget 2021'!W20</f>
        <v>400</v>
      </c>
      <c r="E20" s="31">
        <f>'Projected Budget 2021'!X20</f>
        <v>0</v>
      </c>
      <c r="F20" s="31">
        <f>'Projected Budget 2021'!Y20</f>
        <v>0</v>
      </c>
      <c r="G20" s="31">
        <f>'Projected Budget 2021'!Z20</f>
        <v>0</v>
      </c>
      <c r="H20" s="31">
        <f>'Projected Budget 2021'!AA20</f>
        <v>0</v>
      </c>
      <c r="I20" s="7">
        <f t="shared" si="5"/>
        <v>400</v>
      </c>
      <c r="J20" s="30"/>
      <c r="K20" s="31">
        <f>'Projected Budget 2021'!AD20</f>
        <v>0</v>
      </c>
      <c r="L20" s="31">
        <f>'Projected Budget 2021'!AE20</f>
        <v>0</v>
      </c>
      <c r="M20" s="31">
        <f>'Projected Budget 2021'!AF20</f>
        <v>0</v>
      </c>
      <c r="N20" s="31">
        <f>'Projected Budget 2021'!AG20</f>
        <v>0</v>
      </c>
      <c r="O20" s="31">
        <f>'Projected Budget 2021'!AH20</f>
        <v>0</v>
      </c>
      <c r="P20" s="31">
        <f>'Projected Budget 2021'!AI20</f>
        <v>0</v>
      </c>
      <c r="Q20" s="7">
        <f t="shared" si="6"/>
        <v>0</v>
      </c>
      <c r="S20" s="31">
        <f t="shared" si="7"/>
        <v>0</v>
      </c>
      <c r="T20" s="31">
        <f t="shared" si="4"/>
        <v>400</v>
      </c>
      <c r="U20" s="31">
        <f t="shared" si="4"/>
        <v>0</v>
      </c>
      <c r="V20" s="31">
        <f t="shared" si="4"/>
        <v>0</v>
      </c>
      <c r="W20" s="31">
        <f t="shared" si="4"/>
        <v>0</v>
      </c>
      <c r="X20" s="31">
        <f t="shared" si="4"/>
        <v>0</v>
      </c>
      <c r="Y20" s="7">
        <f t="shared" si="8"/>
        <v>400</v>
      </c>
    </row>
    <row r="21" spans="1:25" s="27" customFormat="1" x14ac:dyDescent="0.25">
      <c r="A21" s="30" t="s">
        <v>18</v>
      </c>
      <c r="B21" s="30" t="s">
        <v>4</v>
      </c>
      <c r="C21" s="31">
        <f>'Projected Budget 2021'!V21</f>
        <v>0</v>
      </c>
      <c r="D21" s="31">
        <f>'Projected Budget 2021'!W21</f>
        <v>0</v>
      </c>
      <c r="E21" s="31">
        <f>'Projected Budget 2021'!X21</f>
        <v>500</v>
      </c>
      <c r="F21" s="31">
        <f>'Projected Budget 2021'!Y21</f>
        <v>0</v>
      </c>
      <c r="G21" s="31">
        <f>'Projected Budget 2021'!Z21</f>
        <v>0</v>
      </c>
      <c r="H21" s="31">
        <f>'Projected Budget 2021'!AA21</f>
        <v>0</v>
      </c>
      <c r="I21" s="7">
        <f t="shared" si="5"/>
        <v>500</v>
      </c>
      <c r="J21" s="30"/>
      <c r="K21" s="31">
        <f>'Projected Budget 2021'!AD21</f>
        <v>0</v>
      </c>
      <c r="L21" s="31">
        <f>'Projected Budget 2021'!AE21</f>
        <v>0</v>
      </c>
      <c r="M21" s="31">
        <f>'Projected Budget 2021'!AF21</f>
        <v>0</v>
      </c>
      <c r="N21" s="31">
        <f>'Projected Budget 2021'!AG21</f>
        <v>0</v>
      </c>
      <c r="O21" s="31">
        <f>'Projected Budget 2021'!AH21</f>
        <v>0</v>
      </c>
      <c r="P21" s="31">
        <f>'Projected Budget 2021'!AI21</f>
        <v>0</v>
      </c>
      <c r="Q21" s="7">
        <f t="shared" si="6"/>
        <v>0</v>
      </c>
      <c r="S21" s="31">
        <f t="shared" si="7"/>
        <v>0</v>
      </c>
      <c r="T21" s="31">
        <f t="shared" si="4"/>
        <v>0</v>
      </c>
      <c r="U21" s="31">
        <f t="shared" si="4"/>
        <v>500</v>
      </c>
      <c r="V21" s="31">
        <f t="shared" si="4"/>
        <v>0</v>
      </c>
      <c r="W21" s="31">
        <f t="shared" si="4"/>
        <v>0</v>
      </c>
      <c r="X21" s="31">
        <f t="shared" si="4"/>
        <v>0</v>
      </c>
      <c r="Y21" s="7">
        <f t="shared" si="8"/>
        <v>500</v>
      </c>
    </row>
    <row r="22" spans="1:25" s="27" customFormat="1" x14ac:dyDescent="0.25">
      <c r="A22" s="35" t="s">
        <v>22</v>
      </c>
      <c r="B22" s="35" t="s">
        <v>9</v>
      </c>
      <c r="C22" s="31">
        <f>'Projected Budget 2021'!V22</f>
        <v>0</v>
      </c>
      <c r="D22" s="31">
        <f>'Projected Budget 2021'!W22</f>
        <v>0</v>
      </c>
      <c r="E22" s="31">
        <f>'Projected Budget 2021'!X22</f>
        <v>0</v>
      </c>
      <c r="F22" s="31">
        <f>'Projected Budget 2021'!Y22</f>
        <v>0</v>
      </c>
      <c r="G22" s="31">
        <f>'Projected Budget 2021'!Z22</f>
        <v>0</v>
      </c>
      <c r="H22" s="31">
        <f>'Projected Budget 2021'!AA22</f>
        <v>0</v>
      </c>
      <c r="I22" s="7">
        <f t="shared" si="5"/>
        <v>0</v>
      </c>
      <c r="J22" s="35"/>
      <c r="K22" s="31">
        <f>'Projected Budget 2021'!AD22</f>
        <v>0</v>
      </c>
      <c r="L22" s="31">
        <f>'Projected Budget 2021'!AE22</f>
        <v>0</v>
      </c>
      <c r="M22" s="31">
        <f>'Projected Budget 2021'!AF22</f>
        <v>0</v>
      </c>
      <c r="N22" s="31">
        <f>'Projected Budget 2021'!AG22</f>
        <v>0</v>
      </c>
      <c r="O22" s="31">
        <f>'Projected Budget 2021'!AH22</f>
        <v>0</v>
      </c>
      <c r="P22" s="31">
        <f>'Projected Budget 2021'!AI22</f>
        <v>0</v>
      </c>
      <c r="Q22" s="7">
        <f t="shared" si="6"/>
        <v>0</v>
      </c>
      <c r="S22" s="31">
        <f t="shared" si="7"/>
        <v>0</v>
      </c>
      <c r="T22" s="31">
        <f t="shared" si="4"/>
        <v>0</v>
      </c>
      <c r="U22" s="31">
        <f t="shared" si="4"/>
        <v>0</v>
      </c>
      <c r="V22" s="31">
        <f t="shared" si="4"/>
        <v>0</v>
      </c>
      <c r="W22" s="31">
        <f t="shared" si="4"/>
        <v>0</v>
      </c>
      <c r="X22" s="31">
        <f t="shared" si="4"/>
        <v>0</v>
      </c>
      <c r="Y22" s="7">
        <f t="shared" si="8"/>
        <v>0</v>
      </c>
    </row>
    <row r="23" spans="1:25" s="27" customFormat="1" x14ac:dyDescent="0.25">
      <c r="A23" s="30" t="s">
        <v>37</v>
      </c>
      <c r="B23" s="30" t="s">
        <v>38</v>
      </c>
      <c r="C23" s="31">
        <f>'Projected Budget 2021'!V23</f>
        <v>0</v>
      </c>
      <c r="D23" s="31">
        <f>'Projected Budget 2021'!W23</f>
        <v>0</v>
      </c>
      <c r="E23" s="31">
        <f>'Projected Budget 2021'!X23</f>
        <v>0</v>
      </c>
      <c r="F23" s="31">
        <f>'Projected Budget 2021'!Y23</f>
        <v>0</v>
      </c>
      <c r="G23" s="31">
        <f>'Projected Budget 2021'!Z23</f>
        <v>0</v>
      </c>
      <c r="H23" s="31">
        <f>'Projected Budget 2021'!AA23</f>
        <v>0</v>
      </c>
      <c r="I23" s="7">
        <f t="shared" si="5"/>
        <v>0</v>
      </c>
      <c r="J23" s="30"/>
      <c r="K23" s="31">
        <f>'Projected Budget 2021'!AD23</f>
        <v>0</v>
      </c>
      <c r="L23" s="31">
        <f>'Projected Budget 2021'!AE23</f>
        <v>0</v>
      </c>
      <c r="M23" s="31">
        <f>'Projected Budget 2021'!AF23</f>
        <v>0</v>
      </c>
      <c r="N23" s="31">
        <f>'Projected Budget 2021'!AG23</f>
        <v>0</v>
      </c>
      <c r="O23" s="31">
        <f>'Projected Budget 2021'!AH23</f>
        <v>0</v>
      </c>
      <c r="P23" s="31">
        <f>'Projected Budget 2021'!AI23</f>
        <v>0</v>
      </c>
      <c r="Q23" s="7">
        <f t="shared" si="6"/>
        <v>0</v>
      </c>
      <c r="S23" s="31">
        <f t="shared" si="7"/>
        <v>0</v>
      </c>
      <c r="T23" s="31">
        <f t="shared" si="4"/>
        <v>0</v>
      </c>
      <c r="U23" s="31">
        <f t="shared" si="4"/>
        <v>0</v>
      </c>
      <c r="V23" s="31">
        <f t="shared" si="4"/>
        <v>0</v>
      </c>
      <c r="W23" s="31">
        <f t="shared" si="4"/>
        <v>0</v>
      </c>
      <c r="X23" s="31">
        <f t="shared" si="4"/>
        <v>0</v>
      </c>
      <c r="Y23" s="7">
        <f t="shared" si="8"/>
        <v>0</v>
      </c>
    </row>
    <row r="24" spans="1:25" s="27" customFormat="1" x14ac:dyDescent="0.25">
      <c r="A24" s="30" t="s">
        <v>23</v>
      </c>
      <c r="B24" s="30" t="s">
        <v>10</v>
      </c>
      <c r="C24" s="31">
        <f>'Projected Budget 2021'!V24</f>
        <v>0</v>
      </c>
      <c r="D24" s="31">
        <f>'Projected Budget 2021'!W24</f>
        <v>0</v>
      </c>
      <c r="E24" s="31">
        <f>'Projected Budget 2021'!X24</f>
        <v>0</v>
      </c>
      <c r="F24" s="31">
        <f>'Projected Budget 2021'!Y24</f>
        <v>0</v>
      </c>
      <c r="G24" s="31">
        <f>'Projected Budget 2021'!Z24</f>
        <v>0</v>
      </c>
      <c r="H24" s="31">
        <f>'Projected Budget 2021'!AA24</f>
        <v>0</v>
      </c>
      <c r="I24" s="7">
        <f t="shared" si="5"/>
        <v>0</v>
      </c>
      <c r="J24" s="30"/>
      <c r="K24" s="31">
        <f>'Projected Budget 2021'!AD24</f>
        <v>0</v>
      </c>
      <c r="L24" s="31">
        <f>'Projected Budget 2021'!AE24</f>
        <v>0</v>
      </c>
      <c r="M24" s="31">
        <f>'Projected Budget 2021'!AF24</f>
        <v>0</v>
      </c>
      <c r="N24" s="31">
        <f>'Projected Budget 2021'!AG24</f>
        <v>0</v>
      </c>
      <c r="O24" s="31">
        <f>'Projected Budget 2021'!AH24</f>
        <v>0</v>
      </c>
      <c r="P24" s="31">
        <f>'Projected Budget 2021'!AI24</f>
        <v>0</v>
      </c>
      <c r="Q24" s="7">
        <f t="shared" si="6"/>
        <v>0</v>
      </c>
      <c r="S24" s="31">
        <f t="shared" si="7"/>
        <v>0</v>
      </c>
      <c r="T24" s="31">
        <f t="shared" si="4"/>
        <v>0</v>
      </c>
      <c r="U24" s="31">
        <f t="shared" si="4"/>
        <v>0</v>
      </c>
      <c r="V24" s="31">
        <f t="shared" si="4"/>
        <v>0</v>
      </c>
      <c r="W24" s="31">
        <f t="shared" si="4"/>
        <v>0</v>
      </c>
      <c r="X24" s="31">
        <f t="shared" si="4"/>
        <v>0</v>
      </c>
      <c r="Y24" s="7">
        <f t="shared" si="8"/>
        <v>0</v>
      </c>
    </row>
    <row r="25" spans="1:25" s="27" customFormat="1" x14ac:dyDescent="0.25">
      <c r="A25" s="30" t="s">
        <v>24</v>
      </c>
      <c r="B25" s="30" t="s">
        <v>11</v>
      </c>
      <c r="C25" s="31">
        <f>'Projected Budget 2021'!V25</f>
        <v>0</v>
      </c>
      <c r="D25" s="31">
        <f>'Projected Budget 2021'!W25</f>
        <v>0</v>
      </c>
      <c r="E25" s="31">
        <f>'Projected Budget 2021'!X25</f>
        <v>0</v>
      </c>
      <c r="F25" s="31">
        <f>'Projected Budget 2021'!Y25</f>
        <v>0</v>
      </c>
      <c r="G25" s="31">
        <f>'Projected Budget 2021'!Z25</f>
        <v>0</v>
      </c>
      <c r="H25" s="31">
        <f>'Projected Budget 2021'!AA25</f>
        <v>0</v>
      </c>
      <c r="I25" s="7">
        <f t="shared" si="5"/>
        <v>0</v>
      </c>
      <c r="J25" s="30"/>
      <c r="K25" s="31">
        <f>'Projected Budget 2021'!AD25</f>
        <v>0</v>
      </c>
      <c r="L25" s="31">
        <f>'Projected Budget 2021'!AE25</f>
        <v>0</v>
      </c>
      <c r="M25" s="31">
        <f>'Projected Budget 2021'!AF25</f>
        <v>0</v>
      </c>
      <c r="N25" s="31">
        <f>'Projected Budget 2021'!AG25</f>
        <v>0</v>
      </c>
      <c r="O25" s="31">
        <f>'Projected Budget 2021'!AH25</f>
        <v>0</v>
      </c>
      <c r="P25" s="31">
        <f>'Projected Budget 2021'!AI25</f>
        <v>0</v>
      </c>
      <c r="Q25" s="7">
        <f t="shared" si="6"/>
        <v>0</v>
      </c>
      <c r="S25" s="31">
        <f t="shared" si="7"/>
        <v>0</v>
      </c>
      <c r="T25" s="31">
        <f t="shared" si="4"/>
        <v>0</v>
      </c>
      <c r="U25" s="31">
        <f t="shared" si="4"/>
        <v>0</v>
      </c>
      <c r="V25" s="31">
        <f t="shared" si="4"/>
        <v>0</v>
      </c>
      <c r="W25" s="31">
        <f t="shared" si="4"/>
        <v>0</v>
      </c>
      <c r="X25" s="31">
        <f t="shared" si="4"/>
        <v>0</v>
      </c>
      <c r="Y25" s="7">
        <f t="shared" si="8"/>
        <v>0</v>
      </c>
    </row>
    <row r="26" spans="1:25" s="27" customFormat="1" x14ac:dyDescent="0.25">
      <c r="A26" s="30" t="s">
        <v>25</v>
      </c>
      <c r="B26" s="30" t="s">
        <v>12</v>
      </c>
      <c r="C26" s="31">
        <f>'Projected Budget 2021'!V26</f>
        <v>0</v>
      </c>
      <c r="D26" s="31">
        <f>'Projected Budget 2021'!W26</f>
        <v>0</v>
      </c>
      <c r="E26" s="31">
        <f>'Projected Budget 2021'!X26</f>
        <v>0</v>
      </c>
      <c r="F26" s="31">
        <f>'Projected Budget 2021'!Y26</f>
        <v>0</v>
      </c>
      <c r="G26" s="31">
        <f>'Projected Budget 2021'!Z26</f>
        <v>0</v>
      </c>
      <c r="H26" s="31">
        <f>'Projected Budget 2021'!AA26</f>
        <v>0</v>
      </c>
      <c r="I26" s="7">
        <f t="shared" si="5"/>
        <v>0</v>
      </c>
      <c r="J26" s="30"/>
      <c r="K26" s="31">
        <f>'Projected Budget 2021'!AD26</f>
        <v>0</v>
      </c>
      <c r="L26" s="31">
        <f>'Projected Budget 2021'!AE26</f>
        <v>0</v>
      </c>
      <c r="M26" s="31">
        <f>'Projected Budget 2021'!AF26</f>
        <v>0</v>
      </c>
      <c r="N26" s="31">
        <f>'Projected Budget 2021'!AG26</f>
        <v>0</v>
      </c>
      <c r="O26" s="31">
        <f>'Projected Budget 2021'!AH26</f>
        <v>0</v>
      </c>
      <c r="P26" s="31">
        <f>'Projected Budget 2021'!AI26</f>
        <v>0</v>
      </c>
      <c r="Q26" s="7">
        <f t="shared" si="6"/>
        <v>0</v>
      </c>
      <c r="S26" s="31">
        <f t="shared" si="7"/>
        <v>0</v>
      </c>
      <c r="T26" s="31">
        <f t="shared" si="4"/>
        <v>0</v>
      </c>
      <c r="U26" s="31">
        <f t="shared" si="4"/>
        <v>0</v>
      </c>
      <c r="V26" s="31">
        <f t="shared" si="4"/>
        <v>0</v>
      </c>
      <c r="W26" s="31">
        <f t="shared" si="4"/>
        <v>0</v>
      </c>
      <c r="X26" s="31">
        <f t="shared" si="4"/>
        <v>0</v>
      </c>
      <c r="Y26" s="7">
        <f t="shared" si="8"/>
        <v>0</v>
      </c>
    </row>
    <row r="27" spans="1:25" s="27" customFormat="1" x14ac:dyDescent="0.25">
      <c r="A27" s="30" t="s">
        <v>26</v>
      </c>
      <c r="B27" s="30" t="s">
        <v>13</v>
      </c>
      <c r="C27" s="31">
        <f>'Projected Budget 2021'!V27</f>
        <v>0</v>
      </c>
      <c r="D27" s="31">
        <f>'Projected Budget 2021'!W27</f>
        <v>0</v>
      </c>
      <c r="E27" s="31">
        <f>'Projected Budget 2021'!X27</f>
        <v>0</v>
      </c>
      <c r="F27" s="31">
        <f>'Projected Budget 2021'!Y27</f>
        <v>0</v>
      </c>
      <c r="G27" s="31">
        <f>'Projected Budget 2021'!Z27</f>
        <v>0</v>
      </c>
      <c r="H27" s="31">
        <f>'Projected Budget 2021'!AA27</f>
        <v>0</v>
      </c>
      <c r="I27" s="7">
        <f t="shared" si="5"/>
        <v>0</v>
      </c>
      <c r="J27" s="30"/>
      <c r="K27" s="31">
        <f>'Projected Budget 2021'!AD27</f>
        <v>0</v>
      </c>
      <c r="L27" s="31">
        <f>'Projected Budget 2021'!AE27</f>
        <v>0</v>
      </c>
      <c r="M27" s="31">
        <f>'Projected Budget 2021'!AF27</f>
        <v>0</v>
      </c>
      <c r="N27" s="31">
        <f>'Projected Budget 2021'!AG27</f>
        <v>0</v>
      </c>
      <c r="O27" s="31">
        <f>'Projected Budget 2021'!AH27</f>
        <v>0</v>
      </c>
      <c r="P27" s="31">
        <f>'Projected Budget 2021'!AI27</f>
        <v>0</v>
      </c>
      <c r="Q27" s="7">
        <f t="shared" si="6"/>
        <v>0</v>
      </c>
      <c r="S27" s="31">
        <f t="shared" si="7"/>
        <v>0</v>
      </c>
      <c r="T27" s="31">
        <f t="shared" si="4"/>
        <v>0</v>
      </c>
      <c r="U27" s="31">
        <f t="shared" si="4"/>
        <v>0</v>
      </c>
      <c r="V27" s="31">
        <f t="shared" si="4"/>
        <v>0</v>
      </c>
      <c r="W27" s="31">
        <f t="shared" si="4"/>
        <v>0</v>
      </c>
      <c r="X27" s="31">
        <f t="shared" si="4"/>
        <v>0</v>
      </c>
      <c r="Y27" s="7">
        <f t="shared" si="8"/>
        <v>0</v>
      </c>
    </row>
    <row r="28" spans="1:25" s="27" customFormat="1" x14ac:dyDescent="0.25">
      <c r="A28" s="30" t="s">
        <v>151</v>
      </c>
      <c r="B28" s="30" t="s">
        <v>106</v>
      </c>
      <c r="C28" s="31">
        <f>'Projected Budget 2021'!V28</f>
        <v>0</v>
      </c>
      <c r="D28" s="31">
        <f>'Projected Budget 2021'!W28</f>
        <v>0</v>
      </c>
      <c r="E28" s="31">
        <f>'Projected Budget 2021'!X28</f>
        <v>0</v>
      </c>
      <c r="F28" s="31">
        <f>'Projected Budget 2021'!Y28</f>
        <v>0</v>
      </c>
      <c r="G28" s="31">
        <f>'Projected Budget 2021'!Z28</f>
        <v>0</v>
      </c>
      <c r="H28" s="31">
        <f>'Projected Budget 2021'!AA28</f>
        <v>0</v>
      </c>
      <c r="I28" s="7">
        <f t="shared" si="5"/>
        <v>0</v>
      </c>
      <c r="J28" s="30"/>
      <c r="K28" s="31">
        <f>'Projected Budget 2021'!AD28</f>
        <v>0</v>
      </c>
      <c r="L28" s="31">
        <f>'Projected Budget 2021'!AE28</f>
        <v>0</v>
      </c>
      <c r="M28" s="31">
        <f>'Projected Budget 2021'!AF28</f>
        <v>0</v>
      </c>
      <c r="N28" s="31">
        <f>'Projected Budget 2021'!AG28</f>
        <v>0</v>
      </c>
      <c r="O28" s="31">
        <f>'Projected Budget 2021'!AH28</f>
        <v>0</v>
      </c>
      <c r="P28" s="31">
        <f>'Projected Budget 2021'!AI28</f>
        <v>0</v>
      </c>
      <c r="Q28" s="7">
        <f t="shared" si="6"/>
        <v>0</v>
      </c>
      <c r="S28" s="31">
        <f t="shared" si="7"/>
        <v>0</v>
      </c>
      <c r="T28" s="31">
        <f t="shared" si="4"/>
        <v>0</v>
      </c>
      <c r="U28" s="31">
        <f t="shared" si="4"/>
        <v>0</v>
      </c>
      <c r="V28" s="31">
        <f t="shared" si="4"/>
        <v>0</v>
      </c>
      <c r="W28" s="31">
        <f t="shared" si="4"/>
        <v>0</v>
      </c>
      <c r="X28" s="31">
        <f t="shared" si="4"/>
        <v>0</v>
      </c>
      <c r="Y28" s="7">
        <f t="shared" si="8"/>
        <v>0</v>
      </c>
    </row>
    <row r="29" spans="1:25" s="27" customFormat="1" x14ac:dyDescent="0.25">
      <c r="A29" s="30" t="s">
        <v>88</v>
      </c>
      <c r="B29" s="30" t="s">
        <v>89</v>
      </c>
      <c r="C29" s="31">
        <f>'Projected Budget 2021'!V29</f>
        <v>0</v>
      </c>
      <c r="D29" s="31">
        <f>'Projected Budget 2021'!W29</f>
        <v>0</v>
      </c>
      <c r="E29" s="31">
        <f>'Projected Budget 2021'!X29</f>
        <v>53</v>
      </c>
      <c r="F29" s="31">
        <f>'Projected Budget 2021'!Y29</f>
        <v>0</v>
      </c>
      <c r="G29" s="31">
        <f>'Projected Budget 2021'!Z29</f>
        <v>0</v>
      </c>
      <c r="H29" s="31">
        <f>'Projected Budget 2021'!AA29</f>
        <v>0</v>
      </c>
      <c r="I29" s="7">
        <f t="shared" si="5"/>
        <v>53</v>
      </c>
      <c r="J29" s="30"/>
      <c r="K29" s="31">
        <f>'Projected Budget 2021'!AD29</f>
        <v>0</v>
      </c>
      <c r="L29" s="31">
        <f>'Projected Budget 2021'!AE29</f>
        <v>0</v>
      </c>
      <c r="M29" s="31">
        <f>'Projected Budget 2021'!AF29</f>
        <v>0</v>
      </c>
      <c r="N29" s="31">
        <f>'Projected Budget 2021'!AG29</f>
        <v>0</v>
      </c>
      <c r="O29" s="31">
        <f>'Projected Budget 2021'!AH29</f>
        <v>0</v>
      </c>
      <c r="P29" s="31">
        <f>'Projected Budget 2021'!AI29</f>
        <v>0</v>
      </c>
      <c r="Q29" s="7">
        <f t="shared" si="6"/>
        <v>0</v>
      </c>
      <c r="S29" s="31">
        <f t="shared" si="7"/>
        <v>0</v>
      </c>
      <c r="T29" s="31">
        <f t="shared" si="4"/>
        <v>0</v>
      </c>
      <c r="U29" s="31">
        <f t="shared" si="4"/>
        <v>53</v>
      </c>
      <c r="V29" s="31">
        <f t="shared" si="4"/>
        <v>0</v>
      </c>
      <c r="W29" s="31">
        <f t="shared" si="4"/>
        <v>0</v>
      </c>
      <c r="X29" s="31">
        <f t="shared" si="4"/>
        <v>0</v>
      </c>
      <c r="Y29" s="7">
        <f t="shared" si="8"/>
        <v>53</v>
      </c>
    </row>
    <row r="30" spans="1:25" s="27" customFormat="1" x14ac:dyDescent="0.25">
      <c r="A30" s="30" t="s">
        <v>39</v>
      </c>
      <c r="B30" s="30" t="s">
        <v>40</v>
      </c>
      <c r="C30" s="31">
        <f>'Projected Budget 2021'!V30</f>
        <v>0</v>
      </c>
      <c r="D30" s="31">
        <f>'Projected Budget 2021'!W30</f>
        <v>0</v>
      </c>
      <c r="E30" s="31">
        <f>'Projected Budget 2021'!X30</f>
        <v>275</v>
      </c>
      <c r="F30" s="31">
        <f>'Projected Budget 2021'!Y30</f>
        <v>0</v>
      </c>
      <c r="G30" s="31">
        <f>'Projected Budget 2021'!Z30</f>
        <v>0</v>
      </c>
      <c r="H30" s="31">
        <f>'Projected Budget 2021'!AA30</f>
        <v>0</v>
      </c>
      <c r="I30" s="7">
        <f t="shared" si="5"/>
        <v>275</v>
      </c>
      <c r="J30" s="30"/>
      <c r="K30" s="31">
        <f>'Projected Budget 2021'!AD30</f>
        <v>0</v>
      </c>
      <c r="L30" s="31">
        <f>'Projected Budget 2021'!AE30</f>
        <v>0</v>
      </c>
      <c r="M30" s="31">
        <f>'Projected Budget 2021'!AF30</f>
        <v>0</v>
      </c>
      <c r="N30" s="31">
        <f>'Projected Budget 2021'!AG30</f>
        <v>0</v>
      </c>
      <c r="O30" s="31">
        <f>'Projected Budget 2021'!AH30</f>
        <v>0</v>
      </c>
      <c r="P30" s="31">
        <f>'Projected Budget 2021'!AI30</f>
        <v>0</v>
      </c>
      <c r="Q30" s="7">
        <f t="shared" si="6"/>
        <v>0</v>
      </c>
      <c r="S30" s="31">
        <f t="shared" si="7"/>
        <v>0</v>
      </c>
      <c r="T30" s="31">
        <f t="shared" si="4"/>
        <v>0</v>
      </c>
      <c r="U30" s="31">
        <f t="shared" si="4"/>
        <v>275</v>
      </c>
      <c r="V30" s="31">
        <f t="shared" si="4"/>
        <v>0</v>
      </c>
      <c r="W30" s="31">
        <f t="shared" si="4"/>
        <v>0</v>
      </c>
      <c r="X30" s="31">
        <f t="shared" si="4"/>
        <v>0</v>
      </c>
      <c r="Y30" s="7">
        <f t="shared" si="8"/>
        <v>275</v>
      </c>
    </row>
    <row r="31" spans="1:25" s="27" customFormat="1" x14ac:dyDescent="0.25">
      <c r="A31" s="30" t="s">
        <v>41</v>
      </c>
      <c r="B31" s="30" t="s">
        <v>42</v>
      </c>
      <c r="C31" s="31">
        <f>'Projected Budget 2021'!V31</f>
        <v>1000</v>
      </c>
      <c r="D31" s="31">
        <f>'Projected Budget 2021'!W31</f>
        <v>0</v>
      </c>
      <c r="E31" s="31">
        <f>'Projected Budget 2021'!X31</f>
        <v>0</v>
      </c>
      <c r="F31" s="31">
        <f>'Projected Budget 2021'!Y31</f>
        <v>0</v>
      </c>
      <c r="G31" s="31">
        <f>'Projected Budget 2021'!Z31</f>
        <v>0</v>
      </c>
      <c r="H31" s="31">
        <f>'Projected Budget 2021'!AA31</f>
        <v>0</v>
      </c>
      <c r="I31" s="7">
        <f t="shared" si="5"/>
        <v>1000</v>
      </c>
      <c r="J31" s="30"/>
      <c r="K31" s="31">
        <f>'Projected Budget 2021'!AD31</f>
        <v>0</v>
      </c>
      <c r="L31" s="31">
        <f>'Projected Budget 2021'!AE31</f>
        <v>0</v>
      </c>
      <c r="M31" s="31">
        <f>'Projected Budget 2021'!AF31</f>
        <v>0</v>
      </c>
      <c r="N31" s="31">
        <f>'Projected Budget 2021'!AG31</f>
        <v>0</v>
      </c>
      <c r="O31" s="31">
        <f>'Projected Budget 2021'!AH31</f>
        <v>0</v>
      </c>
      <c r="P31" s="31">
        <f>'Projected Budget 2021'!AI31</f>
        <v>0</v>
      </c>
      <c r="Q31" s="7">
        <f t="shared" si="6"/>
        <v>0</v>
      </c>
      <c r="S31" s="31">
        <f t="shared" si="7"/>
        <v>1000</v>
      </c>
      <c r="T31" s="31">
        <f t="shared" ref="T31:T51" si="9">D31-L31</f>
        <v>0</v>
      </c>
      <c r="U31" s="31">
        <f t="shared" ref="U31:U51" si="10">E31-M31</f>
        <v>0</v>
      </c>
      <c r="V31" s="31">
        <f t="shared" ref="V31:V51" si="11">F31-N31</f>
        <v>0</v>
      </c>
      <c r="W31" s="31">
        <f t="shared" ref="W31:W51" si="12">G31-O31</f>
        <v>0</v>
      </c>
      <c r="X31" s="31">
        <f t="shared" ref="X31:X51" si="13">H31-P31</f>
        <v>0</v>
      </c>
      <c r="Y31" s="7">
        <f t="shared" ref="Y31:Y51" si="14">SUM(R31:X31)</f>
        <v>1000</v>
      </c>
    </row>
    <row r="32" spans="1:25" s="27" customFormat="1" x14ac:dyDescent="0.25">
      <c r="A32" s="30" t="s">
        <v>43</v>
      </c>
      <c r="B32" s="30" t="s">
        <v>44</v>
      </c>
      <c r="C32" s="31">
        <f>'Projected Budget 2021'!V32</f>
        <v>400</v>
      </c>
      <c r="D32" s="31">
        <f>'Projected Budget 2021'!W32</f>
        <v>0</v>
      </c>
      <c r="E32" s="31">
        <f>'Projected Budget 2021'!X32</f>
        <v>0</v>
      </c>
      <c r="F32" s="31">
        <f>'Projected Budget 2021'!Y32</f>
        <v>0</v>
      </c>
      <c r="G32" s="31">
        <f>'Projected Budget 2021'!Z32</f>
        <v>0</v>
      </c>
      <c r="H32" s="31">
        <f>'Projected Budget 2021'!AA32</f>
        <v>0</v>
      </c>
      <c r="I32" s="7">
        <f t="shared" si="5"/>
        <v>400</v>
      </c>
      <c r="J32" s="30"/>
      <c r="K32" s="31">
        <f>'Projected Budget 2021'!AD32</f>
        <v>0</v>
      </c>
      <c r="L32" s="31">
        <f>'Projected Budget 2021'!AE32</f>
        <v>0</v>
      </c>
      <c r="M32" s="31">
        <f>'Projected Budget 2021'!AF32</f>
        <v>0</v>
      </c>
      <c r="N32" s="31">
        <f>'Projected Budget 2021'!AG32</f>
        <v>0</v>
      </c>
      <c r="O32" s="31">
        <f>'Projected Budget 2021'!AH32</f>
        <v>0</v>
      </c>
      <c r="P32" s="31">
        <f>'Projected Budget 2021'!AI32</f>
        <v>0</v>
      </c>
      <c r="Q32" s="7">
        <f t="shared" si="6"/>
        <v>0</v>
      </c>
      <c r="S32" s="31">
        <f t="shared" si="7"/>
        <v>400</v>
      </c>
      <c r="T32" s="31">
        <f t="shared" si="9"/>
        <v>0</v>
      </c>
      <c r="U32" s="31">
        <f t="shared" si="10"/>
        <v>0</v>
      </c>
      <c r="V32" s="31">
        <f t="shared" si="11"/>
        <v>0</v>
      </c>
      <c r="W32" s="31">
        <f t="shared" si="12"/>
        <v>0</v>
      </c>
      <c r="X32" s="31">
        <f t="shared" si="13"/>
        <v>0</v>
      </c>
      <c r="Y32" s="7">
        <f t="shared" si="14"/>
        <v>400</v>
      </c>
    </row>
    <row r="33" spans="1:25" s="27" customFormat="1" x14ac:dyDescent="0.25">
      <c r="A33" s="30" t="s">
        <v>45</v>
      </c>
      <c r="B33" s="30" t="s">
        <v>46</v>
      </c>
      <c r="C33" s="31">
        <f>'Projected Budget 2021'!V33</f>
        <v>0</v>
      </c>
      <c r="D33" s="31">
        <f>'Projected Budget 2021'!W33</f>
        <v>0</v>
      </c>
      <c r="E33" s="31">
        <f>'Projected Budget 2021'!X33</f>
        <v>9500</v>
      </c>
      <c r="F33" s="31">
        <f>'Projected Budget 2021'!Y33</f>
        <v>0</v>
      </c>
      <c r="G33" s="31">
        <f>'Projected Budget 2021'!Z33</f>
        <v>0</v>
      </c>
      <c r="H33" s="31">
        <f>'Projected Budget 2021'!AA33</f>
        <v>0</v>
      </c>
      <c r="I33" s="7">
        <f t="shared" si="5"/>
        <v>9500</v>
      </c>
      <c r="J33" s="30"/>
      <c r="K33" s="31">
        <f>'Projected Budget 2021'!AD33</f>
        <v>0</v>
      </c>
      <c r="L33" s="31">
        <f>'Projected Budget 2021'!AE33</f>
        <v>0</v>
      </c>
      <c r="M33" s="31">
        <f>'Projected Budget 2021'!AF33</f>
        <v>0</v>
      </c>
      <c r="N33" s="31">
        <f>'Projected Budget 2021'!AG33</f>
        <v>0</v>
      </c>
      <c r="O33" s="31">
        <f>'Projected Budget 2021'!AH33</f>
        <v>0</v>
      </c>
      <c r="P33" s="31">
        <f>'Projected Budget 2021'!AI33</f>
        <v>0</v>
      </c>
      <c r="Q33" s="7">
        <f t="shared" ref="Q33:Q51" si="15">SUM(J33:P33)</f>
        <v>0</v>
      </c>
      <c r="S33" s="31">
        <f t="shared" si="7"/>
        <v>0</v>
      </c>
      <c r="T33" s="31">
        <f t="shared" si="9"/>
        <v>0</v>
      </c>
      <c r="U33" s="31">
        <f t="shared" si="10"/>
        <v>9500</v>
      </c>
      <c r="V33" s="31">
        <f t="shared" si="11"/>
        <v>0</v>
      </c>
      <c r="W33" s="31">
        <f t="shared" si="12"/>
        <v>0</v>
      </c>
      <c r="X33" s="31">
        <f t="shared" si="13"/>
        <v>0</v>
      </c>
      <c r="Y33" s="7">
        <f t="shared" si="14"/>
        <v>9500</v>
      </c>
    </row>
    <row r="34" spans="1:25" s="27" customFormat="1" x14ac:dyDescent="0.25">
      <c r="A34" s="30" t="s">
        <v>19</v>
      </c>
      <c r="B34" s="30" t="s">
        <v>5</v>
      </c>
      <c r="C34" s="31">
        <f>'Projected Budget 2021'!V34</f>
        <v>11300</v>
      </c>
      <c r="D34" s="31">
        <f>'Projected Budget 2021'!W34</f>
        <v>0</v>
      </c>
      <c r="E34" s="31">
        <f>'Projected Budget 2021'!X34</f>
        <v>1000</v>
      </c>
      <c r="F34" s="31">
        <f>'Projected Budget 2021'!Y34</f>
        <v>0</v>
      </c>
      <c r="G34" s="31">
        <f>'Projected Budget 2021'!Z34</f>
        <v>0</v>
      </c>
      <c r="H34" s="31">
        <f>'Projected Budget 2021'!AA34</f>
        <v>330</v>
      </c>
      <c r="I34" s="7">
        <f t="shared" si="5"/>
        <v>12630</v>
      </c>
      <c r="J34" s="30"/>
      <c r="K34" s="31">
        <f>'Projected Budget 2021'!AD34</f>
        <v>0</v>
      </c>
      <c r="L34" s="31">
        <f>'Projected Budget 2021'!AE34</f>
        <v>0</v>
      </c>
      <c r="M34" s="31">
        <f>'Projected Budget 2021'!AF34</f>
        <v>0</v>
      </c>
      <c r="N34" s="31">
        <f>'Projected Budget 2021'!AG34</f>
        <v>0</v>
      </c>
      <c r="O34" s="31">
        <f>'Projected Budget 2021'!AH34</f>
        <v>0</v>
      </c>
      <c r="P34" s="31">
        <f>'Projected Budget 2021'!AI34</f>
        <v>0</v>
      </c>
      <c r="Q34" s="7">
        <f t="shared" si="15"/>
        <v>0</v>
      </c>
      <c r="S34" s="31">
        <f t="shared" si="7"/>
        <v>11300</v>
      </c>
      <c r="T34" s="31">
        <f t="shared" si="9"/>
        <v>0</v>
      </c>
      <c r="U34" s="31">
        <f t="shared" si="10"/>
        <v>1000</v>
      </c>
      <c r="V34" s="31">
        <f t="shared" si="11"/>
        <v>0</v>
      </c>
      <c r="W34" s="31">
        <f t="shared" si="12"/>
        <v>0</v>
      </c>
      <c r="X34" s="31">
        <f t="shared" si="13"/>
        <v>330</v>
      </c>
      <c r="Y34" s="7">
        <f t="shared" si="14"/>
        <v>12630</v>
      </c>
    </row>
    <row r="35" spans="1:25" s="27" customFormat="1" x14ac:dyDescent="0.25">
      <c r="A35" s="30" t="s">
        <v>47</v>
      </c>
      <c r="B35" s="30" t="s">
        <v>48</v>
      </c>
      <c r="C35" s="31">
        <f>'Projected Budget 2021'!V35</f>
        <v>0</v>
      </c>
      <c r="D35" s="31">
        <f>'Projected Budget 2021'!W35</f>
        <v>0</v>
      </c>
      <c r="E35" s="31">
        <f>'Projected Budget 2021'!X35</f>
        <v>0</v>
      </c>
      <c r="F35" s="31">
        <f>'Projected Budget 2021'!Y35</f>
        <v>0</v>
      </c>
      <c r="G35" s="31">
        <f>'Projected Budget 2021'!Z35</f>
        <v>0</v>
      </c>
      <c r="H35" s="31">
        <f>'Projected Budget 2021'!AA35</f>
        <v>0</v>
      </c>
      <c r="I35" s="7">
        <f t="shared" si="5"/>
        <v>0</v>
      </c>
      <c r="J35" s="35"/>
      <c r="K35" s="31">
        <f>'Projected Budget 2021'!AD35</f>
        <v>0</v>
      </c>
      <c r="L35" s="31">
        <f>'Projected Budget 2021'!AE35</f>
        <v>0</v>
      </c>
      <c r="M35" s="31">
        <f>'Projected Budget 2021'!AF35</f>
        <v>0</v>
      </c>
      <c r="N35" s="31">
        <f>'Projected Budget 2021'!AG35</f>
        <v>0</v>
      </c>
      <c r="O35" s="31">
        <f>'Projected Budget 2021'!AH35</f>
        <v>0</v>
      </c>
      <c r="P35" s="31">
        <f>'Projected Budget 2021'!AI35</f>
        <v>0</v>
      </c>
      <c r="Q35" s="7">
        <f t="shared" si="15"/>
        <v>0</v>
      </c>
      <c r="S35" s="31">
        <f t="shared" si="7"/>
        <v>0</v>
      </c>
      <c r="T35" s="31">
        <f t="shared" si="9"/>
        <v>0</v>
      </c>
      <c r="U35" s="31">
        <f t="shared" si="10"/>
        <v>0</v>
      </c>
      <c r="V35" s="31">
        <f t="shared" si="11"/>
        <v>0</v>
      </c>
      <c r="W35" s="31">
        <f t="shared" si="12"/>
        <v>0</v>
      </c>
      <c r="X35" s="31">
        <f t="shared" si="13"/>
        <v>0</v>
      </c>
      <c r="Y35" s="7">
        <f t="shared" si="14"/>
        <v>0</v>
      </c>
    </row>
    <row r="36" spans="1:25" s="27" customFormat="1" x14ac:dyDescent="0.25">
      <c r="A36" s="30" t="s">
        <v>27</v>
      </c>
      <c r="B36" s="30" t="s">
        <v>14</v>
      </c>
      <c r="C36" s="31">
        <f>'Projected Budget 2021'!V36</f>
        <v>15000</v>
      </c>
      <c r="D36" s="31">
        <f>'Projected Budget 2021'!W36</f>
        <v>0</v>
      </c>
      <c r="E36" s="31">
        <f>'Projected Budget 2021'!X36</f>
        <v>2000</v>
      </c>
      <c r="F36" s="31">
        <f>'Projected Budget 2021'!Y36</f>
        <v>0</v>
      </c>
      <c r="G36" s="31">
        <f>'Projected Budget 2021'!Z36</f>
        <v>0</v>
      </c>
      <c r="H36" s="31">
        <f>'Projected Budget 2021'!AA36</f>
        <v>0</v>
      </c>
      <c r="I36" s="7">
        <f t="shared" si="5"/>
        <v>17000</v>
      </c>
      <c r="J36" s="30"/>
      <c r="K36" s="31">
        <f>'Projected Budget 2021'!AD36</f>
        <v>0</v>
      </c>
      <c r="L36" s="31">
        <f>'Projected Budget 2021'!AE36</f>
        <v>0</v>
      </c>
      <c r="M36" s="31">
        <f>'Projected Budget 2021'!AF36</f>
        <v>0</v>
      </c>
      <c r="N36" s="31">
        <f>'Projected Budget 2021'!AG36</f>
        <v>0</v>
      </c>
      <c r="O36" s="31">
        <f>'Projected Budget 2021'!AH36</f>
        <v>0</v>
      </c>
      <c r="P36" s="31">
        <f>'Projected Budget 2021'!AI36</f>
        <v>0</v>
      </c>
      <c r="Q36" s="7">
        <f t="shared" si="15"/>
        <v>0</v>
      </c>
      <c r="S36" s="31">
        <f t="shared" si="7"/>
        <v>15000</v>
      </c>
      <c r="T36" s="31">
        <f t="shared" si="9"/>
        <v>0</v>
      </c>
      <c r="U36" s="31">
        <f t="shared" si="10"/>
        <v>2000</v>
      </c>
      <c r="V36" s="31">
        <f t="shared" si="11"/>
        <v>0</v>
      </c>
      <c r="W36" s="31">
        <f t="shared" si="12"/>
        <v>0</v>
      </c>
      <c r="X36" s="31">
        <f t="shared" si="13"/>
        <v>0</v>
      </c>
      <c r="Y36" s="7">
        <f t="shared" si="14"/>
        <v>17000</v>
      </c>
    </row>
    <row r="37" spans="1:25" s="26" customFormat="1" x14ac:dyDescent="0.25">
      <c r="A37" s="35" t="s">
        <v>49</v>
      </c>
      <c r="B37" s="35" t="s">
        <v>50</v>
      </c>
      <c r="C37" s="31">
        <f>'Projected Budget 2021'!V37</f>
        <v>0</v>
      </c>
      <c r="D37" s="31">
        <f>'Projected Budget 2021'!W37</f>
        <v>0</v>
      </c>
      <c r="E37" s="31">
        <f>'Projected Budget 2021'!X37</f>
        <v>0</v>
      </c>
      <c r="F37" s="31">
        <f>'Projected Budget 2021'!Y37</f>
        <v>0</v>
      </c>
      <c r="G37" s="31">
        <f>'Projected Budget 2021'!Z37</f>
        <v>0</v>
      </c>
      <c r="H37" s="31">
        <f>'Projected Budget 2021'!AA37</f>
        <v>0</v>
      </c>
      <c r="I37" s="7">
        <f t="shared" si="5"/>
        <v>0</v>
      </c>
      <c r="J37" s="30"/>
      <c r="K37" s="31">
        <f>'Projected Budget 2021'!AD37</f>
        <v>0</v>
      </c>
      <c r="L37" s="31">
        <f>'Projected Budget 2021'!AE37</f>
        <v>0</v>
      </c>
      <c r="M37" s="31">
        <f>'Projected Budget 2021'!AF37</f>
        <v>0</v>
      </c>
      <c r="N37" s="31">
        <f>'Projected Budget 2021'!AG37</f>
        <v>0</v>
      </c>
      <c r="O37" s="31">
        <f>'Projected Budget 2021'!AH37</f>
        <v>0</v>
      </c>
      <c r="P37" s="31">
        <f>'Projected Budget 2021'!AI37</f>
        <v>0</v>
      </c>
      <c r="Q37" s="7">
        <f t="shared" si="15"/>
        <v>0</v>
      </c>
      <c r="S37" s="31">
        <f t="shared" si="7"/>
        <v>0</v>
      </c>
      <c r="T37" s="31">
        <f t="shared" si="9"/>
        <v>0</v>
      </c>
      <c r="U37" s="31">
        <f t="shared" si="10"/>
        <v>0</v>
      </c>
      <c r="V37" s="31">
        <f t="shared" si="11"/>
        <v>0</v>
      </c>
      <c r="W37" s="31">
        <f t="shared" si="12"/>
        <v>0</v>
      </c>
      <c r="X37" s="31">
        <f t="shared" si="13"/>
        <v>0</v>
      </c>
      <c r="Y37" s="7">
        <f t="shared" si="14"/>
        <v>0</v>
      </c>
    </row>
    <row r="38" spans="1:25" s="27" customFormat="1" x14ac:dyDescent="0.25">
      <c r="A38" s="30" t="s">
        <v>51</v>
      </c>
      <c r="B38" s="30" t="s">
        <v>52</v>
      </c>
      <c r="C38" s="31">
        <f>'Projected Budget 2021'!V38</f>
        <v>0</v>
      </c>
      <c r="D38" s="31">
        <f>'Projected Budget 2021'!W38</f>
        <v>0</v>
      </c>
      <c r="E38" s="31">
        <f>'Projected Budget 2021'!X38</f>
        <v>750</v>
      </c>
      <c r="F38" s="31">
        <f>'Projected Budget 2021'!Y38</f>
        <v>0</v>
      </c>
      <c r="G38" s="31">
        <f>'Projected Budget 2021'!Z38</f>
        <v>0</v>
      </c>
      <c r="H38" s="31">
        <f>'Projected Budget 2021'!AA38</f>
        <v>0</v>
      </c>
      <c r="I38" s="7">
        <f t="shared" si="5"/>
        <v>750</v>
      </c>
      <c r="J38" s="30"/>
      <c r="K38" s="31">
        <f>'Projected Budget 2021'!AD38</f>
        <v>0</v>
      </c>
      <c r="L38" s="31">
        <f>'Projected Budget 2021'!AE38</f>
        <v>0</v>
      </c>
      <c r="M38" s="31">
        <f>'Projected Budget 2021'!AF38</f>
        <v>0</v>
      </c>
      <c r="N38" s="31">
        <f>'Projected Budget 2021'!AG38</f>
        <v>0</v>
      </c>
      <c r="O38" s="31">
        <f>'Projected Budget 2021'!AH38</f>
        <v>0</v>
      </c>
      <c r="P38" s="31">
        <f>'Projected Budget 2021'!AI38</f>
        <v>0</v>
      </c>
      <c r="Q38" s="7">
        <f t="shared" si="15"/>
        <v>0</v>
      </c>
      <c r="S38" s="31">
        <f t="shared" si="7"/>
        <v>0</v>
      </c>
      <c r="T38" s="31">
        <f t="shared" si="9"/>
        <v>0</v>
      </c>
      <c r="U38" s="31">
        <f t="shared" si="10"/>
        <v>750</v>
      </c>
      <c r="V38" s="31">
        <f t="shared" si="11"/>
        <v>0</v>
      </c>
      <c r="W38" s="31">
        <f t="shared" si="12"/>
        <v>0</v>
      </c>
      <c r="X38" s="31">
        <f t="shared" si="13"/>
        <v>0</v>
      </c>
      <c r="Y38" s="7">
        <f t="shared" si="14"/>
        <v>750</v>
      </c>
    </row>
    <row r="39" spans="1:25" s="27" customFormat="1" x14ac:dyDescent="0.25">
      <c r="A39" s="30" t="s">
        <v>20</v>
      </c>
      <c r="B39" s="30" t="s">
        <v>6</v>
      </c>
      <c r="C39" s="31">
        <f>'Projected Budget 2021'!V39</f>
        <v>45.48</v>
      </c>
      <c r="D39" s="31">
        <f>'Projected Budget 2021'!W39</f>
        <v>0</v>
      </c>
      <c r="E39" s="31">
        <f>'Projected Budget 2021'!X39</f>
        <v>132.62</v>
      </c>
      <c r="F39" s="31">
        <f>'Projected Budget 2021'!Y39</f>
        <v>418.44</v>
      </c>
      <c r="G39" s="31">
        <f>'Projected Budget 2021'!Z39</f>
        <v>0</v>
      </c>
      <c r="H39" s="31">
        <f>'Projected Budget 2021'!AA39</f>
        <v>0.91</v>
      </c>
      <c r="I39" s="7">
        <f t="shared" si="5"/>
        <v>597.44999999999993</v>
      </c>
      <c r="J39" s="30"/>
      <c r="K39" s="31">
        <f>'Projected Budget 2021'!AD39</f>
        <v>0</v>
      </c>
      <c r="L39" s="31">
        <f>'Projected Budget 2021'!AE39</f>
        <v>0</v>
      </c>
      <c r="M39" s="31">
        <f>'Projected Budget 2021'!AF39</f>
        <v>0</v>
      </c>
      <c r="N39" s="31">
        <f>'Projected Budget 2021'!AG39</f>
        <v>0</v>
      </c>
      <c r="O39" s="31">
        <f>'Projected Budget 2021'!AH39</f>
        <v>0</v>
      </c>
      <c r="P39" s="31">
        <f>'Projected Budget 2021'!AI39</f>
        <v>0</v>
      </c>
      <c r="Q39" s="7">
        <f t="shared" si="15"/>
        <v>0</v>
      </c>
      <c r="S39" s="31">
        <f t="shared" si="7"/>
        <v>45.48</v>
      </c>
      <c r="T39" s="31">
        <f t="shared" si="9"/>
        <v>0</v>
      </c>
      <c r="U39" s="31">
        <f t="shared" si="10"/>
        <v>132.62</v>
      </c>
      <c r="V39" s="31">
        <f t="shared" si="11"/>
        <v>418.44</v>
      </c>
      <c r="W39" s="31">
        <f t="shared" si="12"/>
        <v>0</v>
      </c>
      <c r="X39" s="31">
        <f t="shared" si="13"/>
        <v>0.91</v>
      </c>
      <c r="Y39" s="7">
        <f t="shared" si="14"/>
        <v>597.44999999999993</v>
      </c>
    </row>
    <row r="40" spans="1:25" s="27" customFormat="1" x14ac:dyDescent="0.25">
      <c r="A40" s="30" t="s">
        <v>53</v>
      </c>
      <c r="B40" s="30" t="s">
        <v>54</v>
      </c>
      <c r="C40" s="31">
        <f>'Projected Budget 2021'!V40</f>
        <v>0</v>
      </c>
      <c r="D40" s="31">
        <f>'Projected Budget 2021'!W40</f>
        <v>0</v>
      </c>
      <c r="E40" s="31">
        <f>'Projected Budget 2021'!X40</f>
        <v>0</v>
      </c>
      <c r="F40" s="31">
        <f>'Projected Budget 2021'!Y40</f>
        <v>0</v>
      </c>
      <c r="G40" s="31">
        <f>'Projected Budget 2021'!Z40</f>
        <v>0</v>
      </c>
      <c r="H40" s="31">
        <f>'Projected Budget 2021'!AA40</f>
        <v>0</v>
      </c>
      <c r="I40" s="7">
        <f t="shared" si="5"/>
        <v>0</v>
      </c>
      <c r="J40" s="30"/>
      <c r="K40" s="31">
        <f>'Projected Budget 2021'!AD40</f>
        <v>0</v>
      </c>
      <c r="L40" s="31">
        <f>'Projected Budget 2021'!AE40</f>
        <v>0</v>
      </c>
      <c r="M40" s="31">
        <f>'Projected Budget 2021'!AF40</f>
        <v>0</v>
      </c>
      <c r="N40" s="31">
        <f>'Projected Budget 2021'!AG40</f>
        <v>0</v>
      </c>
      <c r="O40" s="31">
        <f>'Projected Budget 2021'!AH40</f>
        <v>0</v>
      </c>
      <c r="P40" s="31">
        <f>'Projected Budget 2021'!AI40</f>
        <v>0</v>
      </c>
      <c r="Q40" s="7">
        <f t="shared" si="15"/>
        <v>0</v>
      </c>
      <c r="S40" s="31">
        <f t="shared" si="7"/>
        <v>0</v>
      </c>
      <c r="T40" s="31">
        <f t="shared" si="9"/>
        <v>0</v>
      </c>
      <c r="U40" s="31">
        <f t="shared" si="10"/>
        <v>0</v>
      </c>
      <c r="V40" s="31">
        <f t="shared" si="11"/>
        <v>0</v>
      </c>
      <c r="W40" s="31">
        <f t="shared" si="12"/>
        <v>0</v>
      </c>
      <c r="X40" s="31">
        <f t="shared" si="13"/>
        <v>0</v>
      </c>
      <c r="Y40" s="7">
        <f t="shared" si="14"/>
        <v>0</v>
      </c>
    </row>
    <row r="41" spans="1:25" s="27" customFormat="1" x14ac:dyDescent="0.25">
      <c r="A41" s="30" t="s">
        <v>55</v>
      </c>
      <c r="B41" s="30" t="s">
        <v>56</v>
      </c>
      <c r="C41" s="31">
        <f>'Projected Budget 2021'!V41</f>
        <v>0</v>
      </c>
      <c r="D41" s="31">
        <f>'Projected Budget 2021'!W41</f>
        <v>0</v>
      </c>
      <c r="E41" s="31">
        <f>'Projected Budget 2021'!X41</f>
        <v>0</v>
      </c>
      <c r="F41" s="31">
        <f>'Projected Budget 2021'!Y41</f>
        <v>0</v>
      </c>
      <c r="G41" s="31">
        <f>'Projected Budget 2021'!Z41</f>
        <v>0</v>
      </c>
      <c r="H41" s="31">
        <f>'Projected Budget 2021'!AA41</f>
        <v>0</v>
      </c>
      <c r="I41" s="7">
        <f t="shared" si="5"/>
        <v>0</v>
      </c>
      <c r="J41" s="30"/>
      <c r="K41" s="31">
        <f>'Projected Budget 2021'!AD41</f>
        <v>0</v>
      </c>
      <c r="L41" s="31">
        <f>'Projected Budget 2021'!AE41</f>
        <v>0</v>
      </c>
      <c r="M41" s="31">
        <f>'Projected Budget 2021'!AF41</f>
        <v>0</v>
      </c>
      <c r="N41" s="31">
        <f>'Projected Budget 2021'!AG41</f>
        <v>0</v>
      </c>
      <c r="O41" s="31">
        <f>'Projected Budget 2021'!AH41</f>
        <v>0</v>
      </c>
      <c r="P41" s="31">
        <f>'Projected Budget 2021'!AI41</f>
        <v>0</v>
      </c>
      <c r="Q41" s="7">
        <f t="shared" si="15"/>
        <v>0</v>
      </c>
      <c r="S41" s="31">
        <f t="shared" si="7"/>
        <v>0</v>
      </c>
      <c r="T41" s="31">
        <f t="shared" si="9"/>
        <v>0</v>
      </c>
      <c r="U41" s="31">
        <f t="shared" si="10"/>
        <v>0</v>
      </c>
      <c r="V41" s="31">
        <f t="shared" si="11"/>
        <v>0</v>
      </c>
      <c r="W41" s="31">
        <f t="shared" si="12"/>
        <v>0</v>
      </c>
      <c r="X41" s="31">
        <f t="shared" si="13"/>
        <v>0</v>
      </c>
      <c r="Y41" s="7">
        <f t="shared" si="14"/>
        <v>0</v>
      </c>
    </row>
    <row r="42" spans="1:25" s="27" customFormat="1" x14ac:dyDescent="0.25">
      <c r="A42" s="30" t="s">
        <v>57</v>
      </c>
      <c r="B42" s="30" t="s">
        <v>58</v>
      </c>
      <c r="C42" s="31">
        <f>'Projected Budget 2021'!V42</f>
        <v>0</v>
      </c>
      <c r="D42" s="31">
        <f>'Projected Budget 2021'!W42</f>
        <v>0</v>
      </c>
      <c r="E42" s="31">
        <f>'Projected Budget 2021'!X42</f>
        <v>0</v>
      </c>
      <c r="F42" s="31">
        <f>'Projected Budget 2021'!Y42</f>
        <v>0</v>
      </c>
      <c r="G42" s="31">
        <f>'Projected Budget 2021'!Z42</f>
        <v>0</v>
      </c>
      <c r="H42" s="31">
        <f>'Projected Budget 2021'!AA42</f>
        <v>0</v>
      </c>
      <c r="I42" s="7">
        <f t="shared" si="5"/>
        <v>0</v>
      </c>
      <c r="J42" s="30"/>
      <c r="K42" s="31">
        <f>'Projected Budget 2021'!AD42</f>
        <v>0</v>
      </c>
      <c r="L42" s="31">
        <f>'Projected Budget 2021'!AE42</f>
        <v>0</v>
      </c>
      <c r="M42" s="31">
        <f>'Projected Budget 2021'!AF42</f>
        <v>0</v>
      </c>
      <c r="N42" s="31">
        <f>'Projected Budget 2021'!AG42</f>
        <v>0</v>
      </c>
      <c r="O42" s="31">
        <f>'Projected Budget 2021'!AH42</f>
        <v>0</v>
      </c>
      <c r="P42" s="31">
        <f>'Projected Budget 2021'!AI42</f>
        <v>0</v>
      </c>
      <c r="Q42" s="7">
        <f t="shared" si="15"/>
        <v>0</v>
      </c>
      <c r="S42" s="31">
        <f t="shared" si="7"/>
        <v>0</v>
      </c>
      <c r="T42" s="31">
        <f t="shared" si="9"/>
        <v>0</v>
      </c>
      <c r="U42" s="31">
        <f t="shared" si="10"/>
        <v>0</v>
      </c>
      <c r="V42" s="31">
        <f t="shared" si="11"/>
        <v>0</v>
      </c>
      <c r="W42" s="31">
        <f t="shared" si="12"/>
        <v>0</v>
      </c>
      <c r="X42" s="31">
        <f t="shared" si="13"/>
        <v>0</v>
      </c>
      <c r="Y42" s="7">
        <f t="shared" si="14"/>
        <v>0</v>
      </c>
    </row>
    <row r="43" spans="1:25" s="27" customFormat="1" x14ac:dyDescent="0.25">
      <c r="A43" s="30" t="s">
        <v>59</v>
      </c>
      <c r="B43" s="30" t="s">
        <v>60</v>
      </c>
      <c r="C43" s="31">
        <f>'Projected Budget 2021'!V43</f>
        <v>0</v>
      </c>
      <c r="D43" s="31">
        <f>'Projected Budget 2021'!W43</f>
        <v>0</v>
      </c>
      <c r="E43" s="31">
        <f>'Projected Budget 2021'!X43</f>
        <v>0</v>
      </c>
      <c r="F43" s="31">
        <f>'Projected Budget 2021'!Y43</f>
        <v>0</v>
      </c>
      <c r="G43" s="31">
        <f>'Projected Budget 2021'!Z43</f>
        <v>0</v>
      </c>
      <c r="H43" s="31">
        <f>'Projected Budget 2021'!AA43</f>
        <v>0</v>
      </c>
      <c r="I43" s="7">
        <f t="shared" si="5"/>
        <v>0</v>
      </c>
      <c r="J43" s="30"/>
      <c r="K43" s="31">
        <f>'Projected Budget 2021'!AD43</f>
        <v>0</v>
      </c>
      <c r="L43" s="31">
        <f>'Projected Budget 2021'!AE43</f>
        <v>0</v>
      </c>
      <c r="M43" s="31">
        <f>'Projected Budget 2021'!AF43</f>
        <v>0</v>
      </c>
      <c r="N43" s="31">
        <f>'Projected Budget 2021'!AG43</f>
        <v>0</v>
      </c>
      <c r="O43" s="31">
        <f>'Projected Budget 2021'!AH43</f>
        <v>0</v>
      </c>
      <c r="P43" s="31">
        <f>'Projected Budget 2021'!AI43</f>
        <v>0</v>
      </c>
      <c r="Q43" s="7">
        <f t="shared" si="15"/>
        <v>0</v>
      </c>
      <c r="S43" s="31">
        <f t="shared" si="7"/>
        <v>0</v>
      </c>
      <c r="T43" s="31">
        <f t="shared" si="9"/>
        <v>0</v>
      </c>
      <c r="U43" s="31">
        <f t="shared" si="10"/>
        <v>0</v>
      </c>
      <c r="V43" s="31">
        <f t="shared" si="11"/>
        <v>0</v>
      </c>
      <c r="W43" s="31">
        <f t="shared" si="12"/>
        <v>0</v>
      </c>
      <c r="X43" s="31">
        <f t="shared" si="13"/>
        <v>0</v>
      </c>
      <c r="Y43" s="7">
        <f t="shared" si="14"/>
        <v>0</v>
      </c>
    </row>
    <row r="44" spans="1:25" s="27" customFormat="1" x14ac:dyDescent="0.25">
      <c r="A44" s="30" t="s">
        <v>61</v>
      </c>
      <c r="B44" s="30" t="s">
        <v>62</v>
      </c>
      <c r="C44" s="31">
        <f>'Projected Budget 2021'!V44</f>
        <v>0</v>
      </c>
      <c r="D44" s="31">
        <f>'Projected Budget 2021'!W44</f>
        <v>0</v>
      </c>
      <c r="E44" s="31">
        <f>'Projected Budget 2021'!X44</f>
        <v>0</v>
      </c>
      <c r="F44" s="31">
        <f>'Projected Budget 2021'!Y44</f>
        <v>0</v>
      </c>
      <c r="G44" s="31">
        <f>'Projected Budget 2021'!Z44</f>
        <v>0</v>
      </c>
      <c r="H44" s="31">
        <f>'Projected Budget 2021'!AA44</f>
        <v>0</v>
      </c>
      <c r="I44" s="7">
        <f t="shared" si="5"/>
        <v>0</v>
      </c>
      <c r="J44" s="36"/>
      <c r="K44" s="31">
        <f>'Projected Budget 2021'!AD44</f>
        <v>0</v>
      </c>
      <c r="L44" s="31">
        <f>'Projected Budget 2021'!AE44</f>
        <v>0</v>
      </c>
      <c r="M44" s="31">
        <f>'Projected Budget 2021'!AF44</f>
        <v>0</v>
      </c>
      <c r="N44" s="31">
        <f>'Projected Budget 2021'!AG44</f>
        <v>0</v>
      </c>
      <c r="O44" s="31">
        <f>'Projected Budget 2021'!AH44</f>
        <v>0</v>
      </c>
      <c r="P44" s="31">
        <f>'Projected Budget 2021'!AI44</f>
        <v>0</v>
      </c>
      <c r="Q44" s="7">
        <f t="shared" si="15"/>
        <v>0</v>
      </c>
      <c r="S44" s="31">
        <f t="shared" si="7"/>
        <v>0</v>
      </c>
      <c r="T44" s="31">
        <f t="shared" si="9"/>
        <v>0</v>
      </c>
      <c r="U44" s="31">
        <f t="shared" si="10"/>
        <v>0</v>
      </c>
      <c r="V44" s="31">
        <f t="shared" si="11"/>
        <v>0</v>
      </c>
      <c r="W44" s="31">
        <f t="shared" si="12"/>
        <v>0</v>
      </c>
      <c r="X44" s="31">
        <f t="shared" si="13"/>
        <v>0</v>
      </c>
      <c r="Y44" s="7">
        <f t="shared" si="14"/>
        <v>0</v>
      </c>
    </row>
    <row r="45" spans="1:25" x14ac:dyDescent="0.25">
      <c r="A45" s="30" t="s">
        <v>28</v>
      </c>
      <c r="B45" s="30" t="s">
        <v>15</v>
      </c>
      <c r="C45" s="31">
        <f>'Projected Budget 2021'!V45</f>
        <v>0</v>
      </c>
      <c r="D45" s="31">
        <f>'Projected Budget 2021'!W45</f>
        <v>0</v>
      </c>
      <c r="E45" s="31">
        <f>'Projected Budget 2021'!X45</f>
        <v>0</v>
      </c>
      <c r="F45" s="31">
        <f>'Projected Budget 2021'!Y45</f>
        <v>0</v>
      </c>
      <c r="G45" s="31">
        <f>'Projected Budget 2021'!Z45</f>
        <v>0</v>
      </c>
      <c r="H45" s="31">
        <f>'Projected Budget 2021'!AA45</f>
        <v>0</v>
      </c>
      <c r="I45" s="7">
        <f t="shared" si="5"/>
        <v>0</v>
      </c>
      <c r="J45" s="6"/>
      <c r="K45" s="31">
        <f>'Projected Budget 2021'!AD45</f>
        <v>0</v>
      </c>
      <c r="L45" s="31">
        <f>'Projected Budget 2021'!AE45</f>
        <v>0</v>
      </c>
      <c r="M45" s="31">
        <f>'Projected Budget 2021'!AF45</f>
        <v>0</v>
      </c>
      <c r="N45" s="31">
        <f>'Projected Budget 2021'!AG45</f>
        <v>0</v>
      </c>
      <c r="O45" s="31">
        <f>'Projected Budget 2021'!AH45</f>
        <v>0</v>
      </c>
      <c r="P45" s="31">
        <f>'Projected Budget 2021'!AI45</f>
        <v>0</v>
      </c>
      <c r="Q45" s="7">
        <f t="shared" si="15"/>
        <v>0</v>
      </c>
      <c r="S45" s="31">
        <f t="shared" si="7"/>
        <v>0</v>
      </c>
      <c r="T45" s="31">
        <f t="shared" si="9"/>
        <v>0</v>
      </c>
      <c r="U45" s="31">
        <f t="shared" si="10"/>
        <v>0</v>
      </c>
      <c r="V45" s="31">
        <f t="shared" si="11"/>
        <v>0</v>
      </c>
      <c r="W45" s="31">
        <f t="shared" si="12"/>
        <v>0</v>
      </c>
      <c r="X45" s="31">
        <f t="shared" si="13"/>
        <v>0</v>
      </c>
      <c r="Y45" s="7">
        <f t="shared" si="14"/>
        <v>0</v>
      </c>
    </row>
    <row r="46" spans="1:25" x14ac:dyDescent="0.25">
      <c r="A46" s="30" t="s">
        <v>102</v>
      </c>
      <c r="B46" s="74" t="s">
        <v>85</v>
      </c>
      <c r="C46" s="31">
        <f>'Projected Budget 2021'!V46</f>
        <v>0</v>
      </c>
      <c r="D46" s="31">
        <f>'Projected Budget 2021'!W46</f>
        <v>0</v>
      </c>
      <c r="E46" s="31">
        <f>'Projected Budget 2021'!X46</f>
        <v>0</v>
      </c>
      <c r="F46" s="31">
        <f>'Projected Budget 2021'!Y46</f>
        <v>6000</v>
      </c>
      <c r="G46" s="31">
        <f>'Projected Budget 2021'!Z46</f>
        <v>0</v>
      </c>
      <c r="H46" s="31">
        <f>'Projected Budget 2021'!AA46</f>
        <v>0</v>
      </c>
      <c r="I46" s="7">
        <f t="shared" si="5"/>
        <v>6000</v>
      </c>
      <c r="J46" s="6"/>
      <c r="K46" s="31">
        <f>'Projected Budget 2021'!AD46</f>
        <v>0</v>
      </c>
      <c r="L46" s="31">
        <f>'Projected Budget 2021'!AE46</f>
        <v>0</v>
      </c>
      <c r="M46" s="31">
        <f>'Projected Budget 2021'!AF46</f>
        <v>0</v>
      </c>
      <c r="N46" s="31">
        <f>'Projected Budget 2021'!AG46</f>
        <v>0</v>
      </c>
      <c r="O46" s="31">
        <f>'Projected Budget 2021'!AH46</f>
        <v>0</v>
      </c>
      <c r="P46" s="31">
        <f>'Projected Budget 2021'!AI46</f>
        <v>0</v>
      </c>
      <c r="Q46" s="7">
        <f t="shared" si="15"/>
        <v>0</v>
      </c>
      <c r="S46" s="31">
        <f t="shared" si="7"/>
        <v>0</v>
      </c>
      <c r="T46" s="31">
        <f t="shared" si="9"/>
        <v>0</v>
      </c>
      <c r="U46" s="31">
        <f t="shared" si="10"/>
        <v>0</v>
      </c>
      <c r="V46" s="31">
        <f t="shared" si="11"/>
        <v>6000</v>
      </c>
      <c r="W46" s="31">
        <f t="shared" si="12"/>
        <v>0</v>
      </c>
      <c r="X46" s="31">
        <f t="shared" si="13"/>
        <v>0</v>
      </c>
      <c r="Y46" s="7">
        <f t="shared" si="14"/>
        <v>6000</v>
      </c>
    </row>
    <row r="47" spans="1:25" x14ac:dyDescent="0.25">
      <c r="A47" s="30" t="s">
        <v>94</v>
      </c>
      <c r="B47" s="75" t="s">
        <v>95</v>
      </c>
      <c r="C47" s="31">
        <f>'Projected Budget 2021'!V47</f>
        <v>0</v>
      </c>
      <c r="D47" s="31">
        <f>'Projected Budget 2021'!W47</f>
        <v>0</v>
      </c>
      <c r="E47" s="31">
        <f>'Projected Budget 2021'!X47</f>
        <v>20000</v>
      </c>
      <c r="F47" s="31">
        <f>'Projected Budget 2021'!Y47</f>
        <v>0</v>
      </c>
      <c r="G47" s="31">
        <f>'Projected Budget 2021'!Z47</f>
        <v>0</v>
      </c>
      <c r="H47" s="31">
        <f>'Projected Budget 2021'!AA47</f>
        <v>0</v>
      </c>
      <c r="I47" s="7">
        <f t="shared" si="5"/>
        <v>20000</v>
      </c>
      <c r="J47" s="6"/>
      <c r="K47" s="31">
        <f>'Projected Budget 2021'!AD47</f>
        <v>0</v>
      </c>
      <c r="L47" s="31">
        <f>'Projected Budget 2021'!AE47</f>
        <v>0</v>
      </c>
      <c r="M47" s="31">
        <f>'Projected Budget 2021'!AF47</f>
        <v>0</v>
      </c>
      <c r="N47" s="31">
        <f>'Projected Budget 2021'!AG47</f>
        <v>0</v>
      </c>
      <c r="O47" s="31">
        <f>'Projected Budget 2021'!AH47</f>
        <v>0</v>
      </c>
      <c r="P47" s="31">
        <f>'Projected Budget 2021'!AI47</f>
        <v>0</v>
      </c>
      <c r="Q47" s="7">
        <f t="shared" si="15"/>
        <v>0</v>
      </c>
      <c r="S47" s="31">
        <f t="shared" si="7"/>
        <v>0</v>
      </c>
      <c r="T47" s="31">
        <f t="shared" si="9"/>
        <v>0</v>
      </c>
      <c r="U47" s="31">
        <f t="shared" si="10"/>
        <v>20000</v>
      </c>
      <c r="V47" s="31">
        <f t="shared" si="11"/>
        <v>0</v>
      </c>
      <c r="W47" s="31">
        <f t="shared" si="12"/>
        <v>0</v>
      </c>
      <c r="X47" s="31">
        <f t="shared" si="13"/>
        <v>0</v>
      </c>
      <c r="Y47" s="7">
        <f t="shared" si="14"/>
        <v>20000</v>
      </c>
    </row>
    <row r="48" spans="1:25" x14ac:dyDescent="0.25">
      <c r="A48" s="30" t="s">
        <v>96</v>
      </c>
      <c r="B48" s="75" t="s">
        <v>97</v>
      </c>
      <c r="C48" s="31">
        <f>'Projected Budget 2021'!V48</f>
        <v>0</v>
      </c>
      <c r="D48" s="31">
        <f>'Projected Budget 2021'!W48</f>
        <v>0</v>
      </c>
      <c r="E48" s="31">
        <f>'Projected Budget 2021'!X48</f>
        <v>0</v>
      </c>
      <c r="F48" s="31">
        <f>'Projected Budget 2021'!Y48</f>
        <v>0</v>
      </c>
      <c r="G48" s="31">
        <f>'Projected Budget 2021'!Z48</f>
        <v>0</v>
      </c>
      <c r="H48" s="31">
        <f>'Projected Budget 2021'!AA48</f>
        <v>0</v>
      </c>
      <c r="I48" s="7">
        <f t="shared" si="5"/>
        <v>0</v>
      </c>
      <c r="J48" s="3"/>
      <c r="K48" s="31">
        <f>'Projected Budget 2021'!AD48</f>
        <v>0</v>
      </c>
      <c r="L48" s="31">
        <f>'Projected Budget 2021'!AE48</f>
        <v>0</v>
      </c>
      <c r="M48" s="31">
        <f>'Projected Budget 2021'!AF48</f>
        <v>0</v>
      </c>
      <c r="N48" s="31">
        <f>'Projected Budget 2021'!AG48</f>
        <v>0</v>
      </c>
      <c r="O48" s="31">
        <f>'Projected Budget 2021'!AH48</f>
        <v>0</v>
      </c>
      <c r="P48" s="31">
        <f>'Projected Budget 2021'!AI48</f>
        <v>0</v>
      </c>
      <c r="Q48" s="7">
        <f t="shared" si="15"/>
        <v>0</v>
      </c>
      <c r="S48" s="31">
        <f t="shared" si="7"/>
        <v>0</v>
      </c>
      <c r="T48" s="31">
        <f t="shared" si="9"/>
        <v>0</v>
      </c>
      <c r="U48" s="31">
        <f t="shared" si="10"/>
        <v>0</v>
      </c>
      <c r="V48" s="31">
        <f t="shared" si="11"/>
        <v>0</v>
      </c>
      <c r="W48" s="31">
        <f t="shared" si="12"/>
        <v>0</v>
      </c>
      <c r="X48" s="31">
        <f t="shared" si="13"/>
        <v>0</v>
      </c>
      <c r="Y48" s="7">
        <f t="shared" si="14"/>
        <v>0</v>
      </c>
    </row>
    <row r="49" spans="1:25" x14ac:dyDescent="0.25">
      <c r="A49" s="30" t="s">
        <v>100</v>
      </c>
      <c r="B49" s="75" t="s">
        <v>101</v>
      </c>
      <c r="C49" s="31">
        <f>'Projected Budget 2021'!V49</f>
        <v>0</v>
      </c>
      <c r="D49" s="31">
        <f>'Projected Budget 2021'!W49</f>
        <v>0</v>
      </c>
      <c r="E49" s="31">
        <f>'Projected Budget 2021'!X49</f>
        <v>0</v>
      </c>
      <c r="F49" s="31">
        <f>'Projected Budget 2021'!Y49</f>
        <v>0</v>
      </c>
      <c r="G49" s="31">
        <f>'Projected Budget 2021'!Z49</f>
        <v>0</v>
      </c>
      <c r="H49" s="31">
        <f>'Projected Budget 2021'!AA49</f>
        <v>0</v>
      </c>
      <c r="I49" s="7">
        <f t="shared" si="5"/>
        <v>0</v>
      </c>
      <c r="J49" s="3"/>
      <c r="K49" s="31">
        <f>'Projected Budget 2021'!AD49</f>
        <v>0</v>
      </c>
      <c r="L49" s="31">
        <f>'Projected Budget 2021'!AE49</f>
        <v>0</v>
      </c>
      <c r="M49" s="31">
        <f>'Projected Budget 2021'!AF49</f>
        <v>0</v>
      </c>
      <c r="N49" s="31">
        <f>'Projected Budget 2021'!AG49</f>
        <v>0</v>
      </c>
      <c r="O49" s="31">
        <f>'Projected Budget 2021'!AH49</f>
        <v>0</v>
      </c>
      <c r="P49" s="31">
        <f>'Projected Budget 2021'!AI49</f>
        <v>0</v>
      </c>
      <c r="Q49" s="7">
        <f t="shared" si="15"/>
        <v>0</v>
      </c>
      <c r="S49" s="31">
        <f t="shared" si="7"/>
        <v>0</v>
      </c>
      <c r="T49" s="31">
        <f t="shared" si="9"/>
        <v>0</v>
      </c>
      <c r="U49" s="31">
        <f t="shared" si="10"/>
        <v>0</v>
      </c>
      <c r="V49" s="31">
        <f t="shared" si="11"/>
        <v>0</v>
      </c>
      <c r="W49" s="31">
        <f t="shared" si="12"/>
        <v>0</v>
      </c>
      <c r="X49" s="31">
        <f t="shared" si="13"/>
        <v>0</v>
      </c>
      <c r="Y49" s="7">
        <f t="shared" si="14"/>
        <v>0</v>
      </c>
    </row>
    <row r="50" spans="1:25" x14ac:dyDescent="0.25">
      <c r="A50" s="30" t="s">
        <v>92</v>
      </c>
      <c r="B50" s="75" t="s">
        <v>93</v>
      </c>
      <c r="C50" s="31">
        <f>'Projected Budget 2021'!V50</f>
        <v>0</v>
      </c>
      <c r="D50" s="31">
        <f>'Projected Budget 2021'!W50</f>
        <v>3916</v>
      </c>
      <c r="E50" s="31">
        <f>'Projected Budget 2021'!X50</f>
        <v>0</v>
      </c>
      <c r="F50" s="31">
        <f>'Projected Budget 2021'!Y50</f>
        <v>0</v>
      </c>
      <c r="G50" s="31">
        <f>'Projected Budget 2021'!Z50</f>
        <v>0</v>
      </c>
      <c r="H50" s="31">
        <f>'Projected Budget 2021'!AA50</f>
        <v>0</v>
      </c>
      <c r="I50" s="7">
        <f t="shared" si="5"/>
        <v>3916</v>
      </c>
      <c r="J50" s="3"/>
      <c r="K50" s="31">
        <f>'Projected Budget 2021'!AD50</f>
        <v>0</v>
      </c>
      <c r="L50" s="31">
        <f>'Projected Budget 2021'!AE50</f>
        <v>0</v>
      </c>
      <c r="M50" s="31">
        <f>'Projected Budget 2021'!AF50</f>
        <v>0</v>
      </c>
      <c r="N50" s="31">
        <f>'Projected Budget 2021'!AG50</f>
        <v>0</v>
      </c>
      <c r="O50" s="31">
        <f>'Projected Budget 2021'!AH50</f>
        <v>0</v>
      </c>
      <c r="P50" s="31">
        <f>'Projected Budget 2021'!AI50</f>
        <v>0</v>
      </c>
      <c r="Q50" s="7">
        <f t="shared" si="15"/>
        <v>0</v>
      </c>
      <c r="S50" s="31">
        <f t="shared" si="7"/>
        <v>0</v>
      </c>
      <c r="T50" s="31">
        <f t="shared" si="9"/>
        <v>3916</v>
      </c>
      <c r="U50" s="31">
        <f t="shared" si="10"/>
        <v>0</v>
      </c>
      <c r="V50" s="31">
        <f t="shared" si="11"/>
        <v>0</v>
      </c>
      <c r="W50" s="31">
        <f t="shared" si="12"/>
        <v>0</v>
      </c>
      <c r="X50" s="31">
        <f t="shared" si="13"/>
        <v>0</v>
      </c>
      <c r="Y50" s="7">
        <f t="shared" si="14"/>
        <v>3916</v>
      </c>
    </row>
    <row r="51" spans="1:25" x14ac:dyDescent="0.25">
      <c r="A51" s="25"/>
      <c r="B51" s="76"/>
      <c r="C51" s="31">
        <f>'Projected Budget 2021'!V51</f>
        <v>0</v>
      </c>
      <c r="D51" s="31">
        <f>'Projected Budget 2021'!W51</f>
        <v>0</v>
      </c>
      <c r="E51" s="31">
        <f>'Projected Budget 2021'!X51</f>
        <v>0</v>
      </c>
      <c r="F51" s="31">
        <f>'Projected Budget 2021'!Y51</f>
        <v>0</v>
      </c>
      <c r="G51" s="31">
        <f>'Projected Budget 2021'!Z51</f>
        <v>0</v>
      </c>
      <c r="H51" s="31">
        <f>'Projected Budget 2021'!AA51</f>
        <v>0</v>
      </c>
      <c r="I51" s="7">
        <f t="shared" si="5"/>
        <v>0</v>
      </c>
      <c r="J51" s="3"/>
      <c r="K51" s="31">
        <f>'Projected Budget 2021'!AD51</f>
        <v>0</v>
      </c>
      <c r="L51" s="31">
        <f>'Projected Budget 2021'!AE51</f>
        <v>0</v>
      </c>
      <c r="M51" s="31">
        <f>'Projected Budget 2021'!AF51</f>
        <v>0</v>
      </c>
      <c r="N51" s="31">
        <f>'Projected Budget 2021'!AG51</f>
        <v>0</v>
      </c>
      <c r="O51" s="31">
        <f>'Projected Budget 2021'!AH51</f>
        <v>0</v>
      </c>
      <c r="P51" s="31">
        <f>'Projected Budget 2021'!AI51</f>
        <v>0</v>
      </c>
      <c r="Q51" s="7">
        <f t="shared" si="15"/>
        <v>0</v>
      </c>
      <c r="S51" s="31">
        <f t="shared" si="7"/>
        <v>0</v>
      </c>
      <c r="T51" s="31">
        <f t="shared" si="9"/>
        <v>0</v>
      </c>
      <c r="U51" s="31">
        <f t="shared" si="10"/>
        <v>0</v>
      </c>
      <c r="V51" s="31">
        <f t="shared" si="11"/>
        <v>0</v>
      </c>
      <c r="W51" s="31">
        <f t="shared" si="12"/>
        <v>0</v>
      </c>
      <c r="X51" s="31">
        <f t="shared" si="13"/>
        <v>0</v>
      </c>
      <c r="Y51" s="7">
        <f t="shared" si="14"/>
        <v>0</v>
      </c>
    </row>
    <row r="52" spans="1:25" x14ac:dyDescent="0.25">
      <c r="A52" s="3"/>
      <c r="B52" s="6" t="s">
        <v>81</v>
      </c>
      <c r="C52" s="15">
        <f>SUM(C15:C51)</f>
        <v>28845.48</v>
      </c>
      <c r="D52" s="15">
        <f t="shared" ref="D52:I52" si="16">SUM(D15:D51)</f>
        <v>4316</v>
      </c>
      <c r="E52" s="15">
        <f t="shared" si="16"/>
        <v>34410.620000000003</v>
      </c>
      <c r="F52" s="15">
        <f t="shared" si="16"/>
        <v>6418.44</v>
      </c>
      <c r="G52" s="15">
        <f t="shared" si="16"/>
        <v>0</v>
      </c>
      <c r="H52" s="15">
        <f t="shared" si="16"/>
        <v>330.91</v>
      </c>
      <c r="I52" s="18">
        <f t="shared" si="16"/>
        <v>74321.45</v>
      </c>
      <c r="J52" s="3"/>
      <c r="K52" s="15">
        <f t="shared" ref="K52:Q52" si="17">SUM(K15:K51)</f>
        <v>0</v>
      </c>
      <c r="L52" s="15">
        <f t="shared" si="17"/>
        <v>0</v>
      </c>
      <c r="M52" s="15">
        <f t="shared" si="17"/>
        <v>0</v>
      </c>
      <c r="N52" s="15">
        <f t="shared" si="17"/>
        <v>0</v>
      </c>
      <c r="O52" s="15">
        <f t="shared" si="17"/>
        <v>0</v>
      </c>
      <c r="P52" s="15">
        <f t="shared" si="17"/>
        <v>0</v>
      </c>
      <c r="Q52" s="18">
        <f t="shared" si="17"/>
        <v>0</v>
      </c>
      <c r="S52" s="15">
        <f t="shared" ref="S52:Y52" si="18">SUM(S15:S51)</f>
        <v>28845.48</v>
      </c>
      <c r="T52" s="15">
        <f t="shared" si="18"/>
        <v>4316</v>
      </c>
      <c r="U52" s="15">
        <f t="shared" si="18"/>
        <v>34410.620000000003</v>
      </c>
      <c r="V52" s="15">
        <f t="shared" si="18"/>
        <v>6418.44</v>
      </c>
      <c r="W52" s="15">
        <f t="shared" si="18"/>
        <v>0</v>
      </c>
      <c r="X52" s="15">
        <f t="shared" si="18"/>
        <v>330.91</v>
      </c>
      <c r="Y52" s="18">
        <f t="shared" si="18"/>
        <v>74321.45</v>
      </c>
    </row>
    <row r="53" spans="1:25" x14ac:dyDescent="0.25">
      <c r="A53" s="3"/>
      <c r="B53" s="6"/>
      <c r="C53" s="6"/>
      <c r="D53" s="6"/>
      <c r="E53" s="6"/>
      <c r="F53" s="6"/>
      <c r="G53" s="6"/>
      <c r="H53" s="6"/>
      <c r="I53" s="17"/>
      <c r="J53" s="3"/>
      <c r="K53" s="6"/>
      <c r="L53" s="6"/>
      <c r="M53" s="6"/>
      <c r="N53" s="6"/>
      <c r="O53" s="6"/>
      <c r="P53" s="6"/>
      <c r="Q53" s="17"/>
      <c r="S53" s="6"/>
      <c r="T53" s="6"/>
      <c r="U53" s="6"/>
      <c r="V53" s="6"/>
      <c r="W53" s="6"/>
      <c r="X53" s="6"/>
      <c r="Y53" s="17"/>
    </row>
    <row r="54" spans="1:25" ht="15.75" thickBot="1" x14ac:dyDescent="0.3">
      <c r="A54" s="3"/>
      <c r="B54" s="6" t="s">
        <v>2</v>
      </c>
      <c r="C54" s="19">
        <f t="shared" ref="C54:I54" si="19">C12-C52</f>
        <v>21682.029999999995</v>
      </c>
      <c r="D54" s="19">
        <f t="shared" si="19"/>
        <v>146054</v>
      </c>
      <c r="E54" s="19">
        <f t="shared" si="19"/>
        <v>-24148.789999999986</v>
      </c>
      <c r="F54" s="19">
        <f t="shared" si="19"/>
        <v>7385.1199999999981</v>
      </c>
      <c r="G54" s="19">
        <f t="shared" si="19"/>
        <v>3739.9900000000016</v>
      </c>
      <c r="H54" s="19">
        <f t="shared" si="19"/>
        <v>3545.1800000000003</v>
      </c>
      <c r="I54" s="19">
        <f t="shared" si="19"/>
        <v>158257.53000000003</v>
      </c>
      <c r="J54" s="3"/>
      <c r="K54" s="19">
        <f t="shared" ref="K54:Q54" si="20">K12-K52</f>
        <v>0</v>
      </c>
      <c r="L54" s="19">
        <f t="shared" si="20"/>
        <v>0</v>
      </c>
      <c r="M54" s="19">
        <f t="shared" si="20"/>
        <v>0</v>
      </c>
      <c r="N54" s="19">
        <f t="shared" si="20"/>
        <v>0</v>
      </c>
      <c r="O54" s="19">
        <f t="shared" si="20"/>
        <v>0</v>
      </c>
      <c r="P54" s="19">
        <f t="shared" si="20"/>
        <v>0</v>
      </c>
      <c r="Q54" s="19">
        <f t="shared" si="20"/>
        <v>0</v>
      </c>
      <c r="S54" s="19">
        <f t="shared" ref="S54:Y54" si="21">S12-S52</f>
        <v>21682.029999999995</v>
      </c>
      <c r="T54" s="19">
        <f t="shared" si="21"/>
        <v>146054</v>
      </c>
      <c r="U54" s="19">
        <f t="shared" si="21"/>
        <v>-24148.789999999986</v>
      </c>
      <c r="V54" s="19">
        <f t="shared" si="21"/>
        <v>7385.1199999999981</v>
      </c>
      <c r="W54" s="19">
        <f t="shared" si="21"/>
        <v>3739.9900000000016</v>
      </c>
      <c r="X54" s="19">
        <f t="shared" si="21"/>
        <v>3545.1800000000003</v>
      </c>
      <c r="Y54" s="19">
        <f t="shared" si="21"/>
        <v>158257.53000000003</v>
      </c>
    </row>
    <row r="55" spans="1:25" x14ac:dyDescent="0.25">
      <c r="B55" s="3"/>
      <c r="C55" s="3"/>
      <c r="D55" s="3"/>
      <c r="E55" s="3"/>
      <c r="F55" s="3"/>
      <c r="G55" s="3"/>
      <c r="H55" s="3"/>
      <c r="J55" s="3"/>
      <c r="K55" s="3"/>
      <c r="L55" s="3"/>
      <c r="M55" s="3"/>
      <c r="N55" s="3"/>
      <c r="O55" s="3"/>
      <c r="P55" s="3"/>
      <c r="S55" s="3"/>
      <c r="T55" s="3"/>
      <c r="U55" s="3"/>
      <c r="V55" s="3"/>
      <c r="W55" s="3"/>
      <c r="X55" s="3"/>
    </row>
    <row r="56" spans="1:25" x14ac:dyDescent="0.25">
      <c r="B56" s="3"/>
      <c r="C56" s="3"/>
      <c r="D56" s="3"/>
      <c r="E56" s="3"/>
      <c r="F56" s="3"/>
      <c r="G56" s="3"/>
      <c r="H56" s="3"/>
      <c r="J56" s="3"/>
      <c r="K56" s="3"/>
      <c r="L56" s="3"/>
      <c r="M56" s="3"/>
      <c r="N56" s="3"/>
      <c r="O56" s="3"/>
      <c r="P56" s="3"/>
      <c r="S56" s="3"/>
      <c r="T56" s="3"/>
      <c r="U56" s="3"/>
      <c r="V56" s="3"/>
      <c r="W56" s="3"/>
      <c r="X56" s="3"/>
    </row>
    <row r="57" spans="1:25" x14ac:dyDescent="0.25">
      <c r="C57" s="3"/>
      <c r="D57" s="3"/>
      <c r="E57" s="3"/>
      <c r="F57" s="3"/>
      <c r="G57" s="3"/>
      <c r="H57" s="3"/>
      <c r="K57" s="3"/>
      <c r="L57" s="3"/>
      <c r="M57" s="3"/>
      <c r="N57" s="3"/>
      <c r="O57" s="3"/>
      <c r="P57" s="3"/>
      <c r="S57" s="3"/>
      <c r="T57" s="3"/>
      <c r="U57" s="3"/>
      <c r="V57" s="3"/>
      <c r="W57" s="3"/>
      <c r="X57" s="3"/>
    </row>
    <row r="58" spans="1:25" x14ac:dyDescent="0.25">
      <c r="C58" s="3"/>
      <c r="D58" s="3"/>
      <c r="E58" s="3"/>
      <c r="F58" s="3"/>
      <c r="G58" s="3"/>
      <c r="H58" s="3"/>
      <c r="I58" s="10"/>
      <c r="K58" s="3"/>
      <c r="L58" s="3"/>
      <c r="M58" s="3"/>
      <c r="N58" s="3"/>
      <c r="O58" s="3"/>
      <c r="P58" s="3"/>
      <c r="Q58" s="10"/>
      <c r="S58" s="3"/>
      <c r="T58" s="3"/>
      <c r="U58" s="3"/>
      <c r="V58" s="3"/>
      <c r="W58" s="3"/>
      <c r="X58" s="3"/>
      <c r="Y58" s="10"/>
    </row>
    <row r="59" spans="1:25" x14ac:dyDescent="0.25">
      <c r="C59" s="3"/>
      <c r="D59" s="3"/>
      <c r="E59" s="3"/>
      <c r="F59" s="3"/>
      <c r="G59" s="3"/>
      <c r="H59" s="3"/>
      <c r="I59" s="10"/>
      <c r="K59" s="3"/>
      <c r="L59" s="3"/>
      <c r="M59" s="3"/>
      <c r="N59" s="3"/>
      <c r="O59" s="3"/>
      <c r="P59" s="3"/>
      <c r="Q59" s="10"/>
      <c r="S59" s="3"/>
      <c r="T59" s="3"/>
      <c r="U59" s="3"/>
      <c r="V59" s="3"/>
      <c r="W59" s="3"/>
      <c r="X59" s="3"/>
      <c r="Y59" s="10"/>
    </row>
    <row r="60" spans="1:25" x14ac:dyDescent="0.25">
      <c r="C60" s="3"/>
      <c r="D60" s="3"/>
      <c r="E60" s="3"/>
      <c r="F60" s="3"/>
      <c r="G60" s="3"/>
      <c r="H60" s="3"/>
      <c r="I60" s="10"/>
      <c r="K60" s="3"/>
      <c r="L60" s="3"/>
      <c r="M60" s="3"/>
      <c r="N60" s="3"/>
      <c r="O60" s="3"/>
      <c r="P60" s="3"/>
      <c r="Q60" s="10"/>
      <c r="S60" s="3"/>
      <c r="T60" s="3"/>
      <c r="U60" s="3"/>
      <c r="V60" s="3"/>
      <c r="W60" s="3"/>
      <c r="X60" s="3"/>
      <c r="Y60" s="10"/>
    </row>
    <row r="61" spans="1:25" x14ac:dyDescent="0.25">
      <c r="C61" s="3"/>
      <c r="D61" s="3"/>
      <c r="E61" s="3"/>
      <c r="F61" s="3"/>
      <c r="G61" s="3"/>
      <c r="H61" s="3"/>
      <c r="I61" s="10"/>
      <c r="K61" s="3"/>
      <c r="L61" s="3"/>
      <c r="M61" s="3"/>
      <c r="N61" s="3"/>
      <c r="O61" s="3"/>
      <c r="P61" s="3"/>
      <c r="Q61" s="10"/>
      <c r="S61" s="3"/>
      <c r="T61" s="3"/>
      <c r="U61" s="3"/>
      <c r="V61" s="3"/>
      <c r="W61" s="3"/>
      <c r="X61" s="3"/>
      <c r="Y61" s="10"/>
    </row>
    <row r="62" spans="1:25" x14ac:dyDescent="0.25">
      <c r="C62" s="3"/>
      <c r="D62" s="3"/>
      <c r="E62" s="3"/>
      <c r="F62" s="3"/>
      <c r="G62" s="3"/>
      <c r="H62" s="3"/>
      <c r="I62" s="10"/>
      <c r="K62" s="3"/>
      <c r="L62" s="3"/>
      <c r="M62" s="3"/>
      <c r="N62" s="3"/>
      <c r="O62" s="3"/>
      <c r="P62" s="3"/>
      <c r="Q62" s="10"/>
      <c r="S62" s="3"/>
      <c r="T62" s="3"/>
      <c r="U62" s="3"/>
      <c r="V62" s="3"/>
      <c r="W62" s="3"/>
      <c r="X62" s="3"/>
      <c r="Y62" s="10"/>
    </row>
    <row r="63" spans="1:25" x14ac:dyDescent="0.25">
      <c r="C63" s="3"/>
      <c r="D63" s="3"/>
      <c r="E63" s="3"/>
      <c r="F63" s="3"/>
      <c r="G63" s="3"/>
      <c r="H63" s="3"/>
      <c r="I63" s="10"/>
      <c r="K63" s="3"/>
      <c r="L63" s="3"/>
      <c r="M63" s="3"/>
      <c r="N63" s="3"/>
      <c r="O63" s="3"/>
      <c r="P63" s="3"/>
      <c r="Q63" s="10"/>
      <c r="S63" s="3"/>
      <c r="T63" s="3"/>
      <c r="U63" s="3"/>
      <c r="V63" s="3"/>
      <c r="W63" s="3"/>
      <c r="X63" s="3"/>
      <c r="Y63" s="10"/>
    </row>
    <row r="64" spans="1:25" x14ac:dyDescent="0.25">
      <c r="C64" s="3"/>
      <c r="D64" s="3"/>
      <c r="E64" s="3"/>
      <c r="F64" s="3"/>
      <c r="G64" s="3"/>
      <c r="H64" s="3"/>
      <c r="I64" s="10"/>
      <c r="K64" s="3"/>
      <c r="L64" s="3"/>
      <c r="M64" s="3"/>
      <c r="N64" s="3"/>
      <c r="O64" s="3"/>
      <c r="P64" s="3"/>
      <c r="Q64" s="10"/>
      <c r="S64" s="3"/>
      <c r="T64" s="3"/>
      <c r="U64" s="3"/>
      <c r="V64" s="3"/>
      <c r="W64" s="3"/>
      <c r="X64" s="3"/>
      <c r="Y64" s="10"/>
    </row>
    <row r="65" spans="3:24" x14ac:dyDescent="0.25">
      <c r="C65" s="3"/>
      <c r="D65" s="3"/>
      <c r="E65" s="3"/>
      <c r="F65" s="3"/>
      <c r="G65" s="3"/>
      <c r="H65" s="3"/>
      <c r="K65" s="3"/>
      <c r="L65" s="3"/>
      <c r="M65" s="3"/>
      <c r="N65" s="3"/>
      <c r="O65" s="3"/>
      <c r="P65" s="3"/>
      <c r="S65" s="3"/>
      <c r="T65" s="3"/>
      <c r="U65" s="3"/>
      <c r="V65" s="3"/>
      <c r="W65" s="3"/>
      <c r="X65" s="3"/>
    </row>
  </sheetData>
  <mergeCells count="3">
    <mergeCell ref="K6:Q6"/>
    <mergeCell ref="C6:I6"/>
    <mergeCell ref="S6:Y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="90" zoomScaleNormal="90" workbookViewId="0">
      <pane ySplit="12" topLeftCell="A34" activePane="bottomLeft" state="frozen"/>
      <selection activeCell="K13" sqref="K13"/>
      <selection pane="bottomLeft" activeCell="A34" sqref="A34"/>
    </sheetView>
  </sheetViews>
  <sheetFormatPr defaultRowHeight="15" x14ac:dyDescent="0.25"/>
  <cols>
    <col min="1" max="1" width="28.140625" style="3" customWidth="1"/>
    <col min="2" max="8" width="14.42578125" style="2" customWidth="1"/>
    <col min="9" max="9" width="14.5703125" style="3" customWidth="1"/>
    <col min="12" max="12" width="12.85546875" customWidth="1"/>
  </cols>
  <sheetData>
    <row r="1" spans="1:10" x14ac:dyDescent="0.25">
      <c r="A1" s="3" t="s">
        <v>71</v>
      </c>
    </row>
    <row r="2" spans="1:10" x14ac:dyDescent="0.25">
      <c r="A2" s="3" t="s">
        <v>78</v>
      </c>
    </row>
    <row r="3" spans="1:10" x14ac:dyDescent="0.25">
      <c r="A3" s="66" t="s">
        <v>87</v>
      </c>
    </row>
    <row r="4" spans="1:10" x14ac:dyDescent="0.25">
      <c r="A4" s="66"/>
    </row>
    <row r="5" spans="1:10" x14ac:dyDescent="0.25">
      <c r="A5" s="67" t="s">
        <v>70</v>
      </c>
      <c r="C5" s="21"/>
    </row>
    <row r="6" spans="1:10" x14ac:dyDescent="0.25">
      <c r="A6" s="6"/>
      <c r="B6" s="20"/>
      <c r="C6" s="20"/>
      <c r="E6" s="43"/>
      <c r="I6" s="9"/>
    </row>
    <row r="7" spans="1:10" x14ac:dyDescent="0.25">
      <c r="A7" s="6" t="s">
        <v>76</v>
      </c>
    </row>
    <row r="8" spans="1:10" x14ac:dyDescent="0.25">
      <c r="A8" s="42" t="s">
        <v>73</v>
      </c>
      <c r="B8" s="39">
        <v>1210</v>
      </c>
      <c r="C8" s="39">
        <v>2013</v>
      </c>
      <c r="D8" s="39">
        <v>2014</v>
      </c>
      <c r="E8" s="39">
        <v>1218</v>
      </c>
      <c r="F8" s="39">
        <v>1221</v>
      </c>
      <c r="G8" s="39">
        <v>1333</v>
      </c>
      <c r="H8" s="39">
        <v>4444</v>
      </c>
      <c r="I8" s="16" t="s">
        <v>1</v>
      </c>
    </row>
    <row r="9" spans="1:10" ht="29.45" customHeight="1" x14ac:dyDescent="0.25">
      <c r="A9" s="42" t="s">
        <v>74</v>
      </c>
      <c r="B9" s="40" t="s">
        <v>63</v>
      </c>
      <c r="C9" s="40" t="s">
        <v>64</v>
      </c>
      <c r="D9" s="40" t="s">
        <v>67</v>
      </c>
      <c r="E9" s="40" t="s">
        <v>69</v>
      </c>
      <c r="F9" s="40" t="s">
        <v>65</v>
      </c>
      <c r="G9" s="40" t="s">
        <v>66</v>
      </c>
      <c r="H9" s="40" t="s">
        <v>68</v>
      </c>
      <c r="I9" s="6"/>
    </row>
    <row r="10" spans="1:10" x14ac:dyDescent="0.25">
      <c r="A10" s="42" t="s">
        <v>7</v>
      </c>
      <c r="B10" s="63">
        <v>0</v>
      </c>
      <c r="C10" s="63">
        <v>0</v>
      </c>
      <c r="D10" s="63">
        <v>79498</v>
      </c>
      <c r="E10" s="63">
        <v>8734</v>
      </c>
      <c r="F10" s="63">
        <v>0</v>
      </c>
      <c r="G10" s="64">
        <v>0</v>
      </c>
      <c r="H10" s="64">
        <v>0</v>
      </c>
      <c r="I10" s="17">
        <f>SUM(B10:H10)</f>
        <v>88232</v>
      </c>
      <c r="J10" s="61"/>
    </row>
    <row r="11" spans="1:10" ht="15.75" x14ac:dyDescent="0.25">
      <c r="A11" s="42" t="s">
        <v>86</v>
      </c>
      <c r="B11" s="65">
        <v>285840.55</v>
      </c>
      <c r="C11" s="63">
        <v>57425</v>
      </c>
      <c r="D11" s="63">
        <v>0</v>
      </c>
      <c r="E11" s="65">
        <v>38138.120000000003</v>
      </c>
      <c r="F11" s="65">
        <v>44170</v>
      </c>
      <c r="G11" s="64">
        <v>13919</v>
      </c>
      <c r="H11" s="64">
        <v>4207</v>
      </c>
      <c r="I11" s="5">
        <f>SUM(B11:H11)</f>
        <v>443699.67</v>
      </c>
      <c r="J11" s="61"/>
    </row>
    <row r="12" spans="1:10" s="13" customFormat="1" ht="15.75" thickBot="1" x14ac:dyDescent="0.3">
      <c r="A12" s="6" t="s">
        <v>75</v>
      </c>
      <c r="B12" s="12">
        <f t="shared" ref="B12:H12" si="0">SUM(B10:B11)</f>
        <v>285840.55</v>
      </c>
      <c r="C12" s="12">
        <f t="shared" si="0"/>
        <v>57425</v>
      </c>
      <c r="D12" s="12">
        <f t="shared" si="0"/>
        <v>79498</v>
      </c>
      <c r="E12" s="12">
        <f t="shared" si="0"/>
        <v>46872.12</v>
      </c>
      <c r="F12" s="12">
        <f t="shared" si="0"/>
        <v>44170</v>
      </c>
      <c r="G12" s="12">
        <f t="shared" si="0"/>
        <v>13919</v>
      </c>
      <c r="H12" s="12">
        <f t="shared" si="0"/>
        <v>4207</v>
      </c>
      <c r="I12" s="12">
        <f>SUM(I10:I11)</f>
        <v>531931.66999999993</v>
      </c>
    </row>
    <row r="13" spans="1:10" ht="15.75" thickTop="1" x14ac:dyDescent="0.25">
      <c r="B13" s="1"/>
      <c r="C13" s="1"/>
      <c r="D13" s="1"/>
      <c r="E13" s="1"/>
      <c r="F13" s="1"/>
      <c r="G13" s="1"/>
      <c r="H13" s="1"/>
      <c r="I13" s="5"/>
    </row>
    <row r="14" spans="1:10" s="38" customFormat="1" ht="15.75" x14ac:dyDescent="0.25">
      <c r="A14" s="37" t="s">
        <v>16</v>
      </c>
      <c r="B14" s="41"/>
      <c r="C14" s="41"/>
      <c r="D14" s="41"/>
      <c r="E14" s="41"/>
      <c r="F14" s="41"/>
      <c r="G14" s="41"/>
      <c r="H14" s="41"/>
      <c r="I14" s="41"/>
    </row>
    <row r="15" spans="1:10" s="27" customFormat="1" x14ac:dyDescent="0.25">
      <c r="A15" s="30" t="s">
        <v>30</v>
      </c>
      <c r="B15" s="33"/>
      <c r="C15" s="31"/>
      <c r="D15" s="31"/>
      <c r="E15" s="31"/>
      <c r="F15" s="31"/>
      <c r="G15" s="31"/>
      <c r="H15" s="31"/>
      <c r="I15" s="17">
        <f>SUM(B15:H15)</f>
        <v>0</v>
      </c>
    </row>
    <row r="16" spans="1:10" s="27" customFormat="1" x14ac:dyDescent="0.25">
      <c r="A16" s="30" t="s">
        <v>32</v>
      </c>
      <c r="B16" s="33"/>
      <c r="C16" s="31"/>
      <c r="D16" s="31"/>
      <c r="E16" s="31"/>
      <c r="F16" s="31"/>
      <c r="G16" s="31">
        <v>88.54</v>
      </c>
      <c r="H16" s="31"/>
      <c r="I16" s="7">
        <f t="shared" ref="I16:I50" si="1">SUM(B16:H16)</f>
        <v>88.54</v>
      </c>
    </row>
    <row r="17" spans="1:9" s="27" customFormat="1" x14ac:dyDescent="0.25">
      <c r="A17" s="30" t="s">
        <v>34</v>
      </c>
      <c r="B17" s="33"/>
      <c r="C17" s="31"/>
      <c r="D17" s="31"/>
      <c r="E17" s="32"/>
      <c r="F17" s="34"/>
      <c r="G17" s="32">
        <v>145</v>
      </c>
      <c r="H17" s="31"/>
      <c r="I17" s="7">
        <f t="shared" si="1"/>
        <v>145</v>
      </c>
    </row>
    <row r="18" spans="1:9" s="27" customFormat="1" x14ac:dyDescent="0.25">
      <c r="A18" s="30" t="s">
        <v>8</v>
      </c>
      <c r="B18" s="33"/>
      <c r="C18" s="31"/>
      <c r="D18" s="31"/>
      <c r="E18" s="32">
        <v>299.45</v>
      </c>
      <c r="F18" s="34"/>
      <c r="G18" s="32"/>
      <c r="H18" s="31"/>
      <c r="I18" s="7">
        <f t="shared" si="1"/>
        <v>299.45</v>
      </c>
    </row>
    <row r="19" spans="1:9" s="27" customFormat="1" x14ac:dyDescent="0.25">
      <c r="A19" s="35" t="s">
        <v>36</v>
      </c>
      <c r="B19" s="33"/>
      <c r="C19" s="31"/>
      <c r="D19" s="31"/>
      <c r="E19" s="32"/>
      <c r="F19" s="34"/>
      <c r="G19" s="32">
        <v>35.590000000000003</v>
      </c>
      <c r="H19" s="31"/>
      <c r="I19" s="7">
        <f t="shared" si="1"/>
        <v>35.590000000000003</v>
      </c>
    </row>
    <row r="20" spans="1:9" s="27" customFormat="1" x14ac:dyDescent="0.25">
      <c r="A20" s="30" t="s">
        <v>3</v>
      </c>
      <c r="B20" s="33"/>
      <c r="C20" s="31">
        <v>3282.27</v>
      </c>
      <c r="D20" s="31">
        <v>397</v>
      </c>
      <c r="E20" s="32"/>
      <c r="F20" s="34"/>
      <c r="G20" s="32"/>
      <c r="H20" s="31"/>
      <c r="I20" s="7">
        <f t="shared" si="1"/>
        <v>3679.27</v>
      </c>
    </row>
    <row r="21" spans="1:9" s="27" customFormat="1" x14ac:dyDescent="0.25">
      <c r="A21" s="30" t="s">
        <v>4</v>
      </c>
      <c r="B21" s="33"/>
      <c r="C21" s="31">
        <v>583.74</v>
      </c>
      <c r="D21" s="31"/>
      <c r="E21" s="31">
        <v>2683.5</v>
      </c>
      <c r="F21" s="31"/>
      <c r="G21" s="31"/>
      <c r="H21" s="31"/>
      <c r="I21" s="7">
        <f t="shared" si="1"/>
        <v>3267.24</v>
      </c>
    </row>
    <row r="22" spans="1:9" s="27" customFormat="1" x14ac:dyDescent="0.25">
      <c r="A22" s="35" t="s">
        <v>9</v>
      </c>
      <c r="B22" s="33"/>
      <c r="C22" s="31"/>
      <c r="D22" s="31"/>
      <c r="E22" s="31">
        <v>339.83</v>
      </c>
      <c r="F22" s="31"/>
      <c r="G22" s="31"/>
      <c r="H22" s="31"/>
      <c r="I22" s="7">
        <f t="shared" si="1"/>
        <v>339.83</v>
      </c>
    </row>
    <row r="23" spans="1:9" s="27" customFormat="1" x14ac:dyDescent="0.25">
      <c r="A23" s="30" t="s">
        <v>38</v>
      </c>
      <c r="B23" s="33"/>
      <c r="C23" s="31"/>
      <c r="D23" s="31"/>
      <c r="E23" s="31"/>
      <c r="F23" s="31"/>
      <c r="G23" s="31"/>
      <c r="H23" s="31"/>
      <c r="I23" s="7">
        <f t="shared" si="1"/>
        <v>0</v>
      </c>
    </row>
    <row r="24" spans="1:9" s="27" customFormat="1" x14ac:dyDescent="0.25">
      <c r="A24" s="30" t="s">
        <v>10</v>
      </c>
      <c r="B24" s="33"/>
      <c r="C24" s="31"/>
      <c r="D24" s="31"/>
      <c r="E24" s="31">
        <v>1047.48</v>
      </c>
      <c r="F24" s="31"/>
      <c r="G24" s="31"/>
      <c r="H24" s="31"/>
      <c r="I24" s="7">
        <f t="shared" si="1"/>
        <v>1047.48</v>
      </c>
    </row>
    <row r="25" spans="1:9" s="27" customFormat="1" x14ac:dyDescent="0.25">
      <c r="A25" s="30" t="s">
        <v>11</v>
      </c>
      <c r="B25" s="33"/>
      <c r="C25" s="31"/>
      <c r="D25" s="31"/>
      <c r="E25" s="31">
        <v>2924.56</v>
      </c>
      <c r="F25" s="31"/>
      <c r="G25" s="31"/>
      <c r="H25" s="31"/>
      <c r="I25" s="7">
        <f t="shared" si="1"/>
        <v>2924.56</v>
      </c>
    </row>
    <row r="26" spans="1:9" s="27" customFormat="1" x14ac:dyDescent="0.25">
      <c r="A26" s="30" t="s">
        <v>12</v>
      </c>
      <c r="B26" s="33"/>
      <c r="C26" s="31"/>
      <c r="D26" s="31"/>
      <c r="E26" s="31">
        <v>264.3</v>
      </c>
      <c r="F26" s="31"/>
      <c r="G26" s="31"/>
      <c r="H26" s="31"/>
      <c r="I26" s="7">
        <f t="shared" si="1"/>
        <v>264.3</v>
      </c>
    </row>
    <row r="27" spans="1:9" s="27" customFormat="1" x14ac:dyDescent="0.25">
      <c r="A27" s="30" t="s">
        <v>13</v>
      </c>
      <c r="B27" s="33"/>
      <c r="C27" s="31"/>
      <c r="D27" s="31"/>
      <c r="E27" s="31">
        <v>250</v>
      </c>
      <c r="F27" s="31"/>
      <c r="G27" s="31"/>
      <c r="H27" s="31"/>
      <c r="I27" s="7">
        <f t="shared" si="1"/>
        <v>250</v>
      </c>
    </row>
    <row r="28" spans="1:9" s="27" customFormat="1" x14ac:dyDescent="0.25">
      <c r="A28" s="30" t="s">
        <v>106</v>
      </c>
      <c r="B28" s="33"/>
      <c r="C28" s="31"/>
      <c r="D28" s="31"/>
      <c r="E28" s="31">
        <v>2250</v>
      </c>
      <c r="F28" s="31"/>
      <c r="G28" s="31"/>
      <c r="H28" s="31"/>
      <c r="I28" s="7">
        <f t="shared" si="1"/>
        <v>2250</v>
      </c>
    </row>
    <row r="29" spans="1:9" s="27" customFormat="1" x14ac:dyDescent="0.25">
      <c r="A29" s="30" t="s">
        <v>89</v>
      </c>
      <c r="B29" s="33"/>
      <c r="C29" s="31"/>
      <c r="D29" s="31"/>
      <c r="E29" s="31">
        <v>53</v>
      </c>
      <c r="F29" s="31"/>
      <c r="G29" s="31"/>
      <c r="H29" s="31"/>
      <c r="I29" s="7">
        <f t="shared" ref="I29" si="2">SUM(B29:H29)</f>
        <v>53</v>
      </c>
    </row>
    <row r="30" spans="1:9" s="27" customFormat="1" x14ac:dyDescent="0.25">
      <c r="A30" s="30" t="s">
        <v>40</v>
      </c>
      <c r="B30" s="33">
        <v>275</v>
      </c>
      <c r="C30" s="31"/>
      <c r="D30" s="31"/>
      <c r="E30" s="31"/>
      <c r="F30" s="31"/>
      <c r="G30" s="31"/>
      <c r="H30" s="31"/>
      <c r="I30" s="7">
        <f t="shared" si="1"/>
        <v>275</v>
      </c>
    </row>
    <row r="31" spans="1:9" s="27" customFormat="1" x14ac:dyDescent="0.25">
      <c r="A31" s="30" t="s">
        <v>42</v>
      </c>
      <c r="B31" s="33"/>
      <c r="C31" s="31"/>
      <c r="D31" s="31"/>
      <c r="E31" s="31"/>
      <c r="F31" s="31"/>
      <c r="G31" s="31"/>
      <c r="H31" s="31"/>
      <c r="I31" s="7">
        <f t="shared" si="1"/>
        <v>0</v>
      </c>
    </row>
    <row r="32" spans="1:9" s="27" customFormat="1" x14ac:dyDescent="0.25">
      <c r="A32" s="30" t="s">
        <v>44</v>
      </c>
      <c r="B32" s="33"/>
      <c r="C32" s="31"/>
      <c r="D32" s="31"/>
      <c r="E32" s="31"/>
      <c r="F32" s="31"/>
      <c r="G32" s="31"/>
      <c r="H32" s="31"/>
      <c r="I32" s="7">
        <f t="shared" si="1"/>
        <v>0</v>
      </c>
    </row>
    <row r="33" spans="1:9" s="27" customFormat="1" x14ac:dyDescent="0.25">
      <c r="A33" s="30" t="s">
        <v>46</v>
      </c>
      <c r="B33" s="33">
        <v>9500</v>
      </c>
      <c r="C33" s="31"/>
      <c r="D33" s="31"/>
      <c r="E33" s="31"/>
      <c r="F33" s="31"/>
      <c r="G33" s="31"/>
      <c r="H33" s="31"/>
      <c r="I33" s="7">
        <f t="shared" si="1"/>
        <v>9500</v>
      </c>
    </row>
    <row r="34" spans="1:9" s="27" customFormat="1" x14ac:dyDescent="0.25">
      <c r="A34" s="30" t="s">
        <v>5</v>
      </c>
      <c r="B34" s="33"/>
      <c r="C34" s="31">
        <v>28250</v>
      </c>
      <c r="D34" s="31"/>
      <c r="E34" s="31">
        <v>3402.29</v>
      </c>
      <c r="F34" s="31"/>
      <c r="G34" s="31">
        <v>11498.56</v>
      </c>
      <c r="H34" s="31">
        <v>330</v>
      </c>
      <c r="I34" s="7">
        <f t="shared" si="1"/>
        <v>43480.85</v>
      </c>
    </row>
    <row r="35" spans="1:9" s="27" customFormat="1" x14ac:dyDescent="0.25">
      <c r="A35" s="30" t="s">
        <v>48</v>
      </c>
      <c r="B35" s="33"/>
      <c r="C35" s="31"/>
      <c r="D35" s="31"/>
      <c r="E35" s="31"/>
      <c r="F35" s="31"/>
      <c r="G35" s="31"/>
      <c r="H35" s="31"/>
      <c r="I35" s="7">
        <f t="shared" si="1"/>
        <v>0</v>
      </c>
    </row>
    <row r="36" spans="1:9" s="27" customFormat="1" x14ac:dyDescent="0.25">
      <c r="A36" s="30" t="s">
        <v>14</v>
      </c>
      <c r="B36" s="33"/>
      <c r="C36" s="31"/>
      <c r="D36" s="31"/>
      <c r="E36" s="31">
        <v>6000</v>
      </c>
      <c r="F36" s="31"/>
      <c r="G36" s="31"/>
      <c r="H36" s="31"/>
      <c r="I36" s="7">
        <f t="shared" si="1"/>
        <v>6000</v>
      </c>
    </row>
    <row r="37" spans="1:9" s="27" customFormat="1" x14ac:dyDescent="0.25">
      <c r="A37" s="35" t="s">
        <v>50</v>
      </c>
      <c r="B37" s="33">
        <v>64.849999999999994</v>
      </c>
      <c r="C37" s="31"/>
      <c r="D37" s="31"/>
      <c r="E37" s="31"/>
      <c r="F37" s="31"/>
      <c r="G37" s="31"/>
      <c r="H37" s="31"/>
      <c r="I37" s="7">
        <f t="shared" si="1"/>
        <v>64.849999999999994</v>
      </c>
    </row>
    <row r="38" spans="1:9" s="27" customFormat="1" x14ac:dyDescent="0.25">
      <c r="A38" s="30" t="s">
        <v>52</v>
      </c>
      <c r="B38" s="33">
        <v>745.56</v>
      </c>
      <c r="C38" s="31"/>
      <c r="D38" s="31"/>
      <c r="E38" s="31"/>
      <c r="F38" s="31"/>
      <c r="G38" s="31"/>
      <c r="H38" s="31"/>
      <c r="I38" s="7">
        <f t="shared" si="1"/>
        <v>745.56</v>
      </c>
    </row>
    <row r="39" spans="1:9" s="26" customFormat="1" x14ac:dyDescent="0.25">
      <c r="A39" s="30" t="s">
        <v>6</v>
      </c>
      <c r="B39" s="33"/>
      <c r="C39" s="31">
        <v>45.48</v>
      </c>
      <c r="D39" s="31"/>
      <c r="E39" s="31">
        <v>132.62</v>
      </c>
      <c r="F39" s="31">
        <v>418.44</v>
      </c>
      <c r="G39" s="31">
        <v>281.32</v>
      </c>
      <c r="H39" s="31">
        <v>0.91</v>
      </c>
      <c r="I39" s="7">
        <f t="shared" si="1"/>
        <v>878.76999999999987</v>
      </c>
    </row>
    <row r="40" spans="1:9" s="27" customFormat="1" x14ac:dyDescent="0.25">
      <c r="A40" s="30" t="s">
        <v>54</v>
      </c>
      <c r="B40" s="28"/>
      <c r="C40" s="25"/>
      <c r="D40" s="25"/>
      <c r="E40" s="25"/>
      <c r="F40" s="25"/>
      <c r="G40" s="25"/>
      <c r="H40" s="29"/>
      <c r="I40" s="7">
        <f t="shared" si="1"/>
        <v>0</v>
      </c>
    </row>
    <row r="41" spans="1:9" s="27" customFormat="1" x14ac:dyDescent="0.25">
      <c r="A41" s="30" t="s">
        <v>56</v>
      </c>
      <c r="B41" s="28"/>
      <c r="C41" s="25"/>
      <c r="D41" s="25"/>
      <c r="E41" s="25"/>
      <c r="F41" s="25"/>
      <c r="G41" s="25"/>
      <c r="H41" s="29"/>
      <c r="I41" s="7">
        <f t="shared" si="1"/>
        <v>0</v>
      </c>
    </row>
    <row r="42" spans="1:9" s="27" customFormat="1" x14ac:dyDescent="0.25">
      <c r="A42" s="30" t="s">
        <v>58</v>
      </c>
      <c r="B42" s="28"/>
      <c r="C42" s="25"/>
      <c r="D42" s="25"/>
      <c r="E42" s="25"/>
      <c r="F42" s="25"/>
      <c r="G42" s="25"/>
      <c r="H42" s="29"/>
      <c r="I42" s="7">
        <f t="shared" si="1"/>
        <v>0</v>
      </c>
    </row>
    <row r="43" spans="1:9" s="27" customFormat="1" x14ac:dyDescent="0.25">
      <c r="A43" s="30" t="s">
        <v>60</v>
      </c>
      <c r="B43" s="28"/>
      <c r="C43" s="25"/>
      <c r="D43" s="25"/>
      <c r="E43" s="25"/>
      <c r="F43" s="25"/>
      <c r="G43" s="25"/>
      <c r="H43" s="29"/>
      <c r="I43" s="7">
        <f t="shared" si="1"/>
        <v>0</v>
      </c>
    </row>
    <row r="44" spans="1:9" s="27" customFormat="1" x14ac:dyDescent="0.25">
      <c r="A44" s="30" t="s">
        <v>62</v>
      </c>
      <c r="B44" s="28"/>
      <c r="C44" s="25"/>
      <c r="D44" s="25"/>
      <c r="E44" s="25"/>
      <c r="F44" s="25"/>
      <c r="G44" s="25"/>
      <c r="H44" s="29"/>
      <c r="I44" s="7">
        <f t="shared" si="1"/>
        <v>0</v>
      </c>
    </row>
    <row r="45" spans="1:9" s="27" customFormat="1" x14ac:dyDescent="0.25">
      <c r="A45" s="30" t="s">
        <v>15</v>
      </c>
      <c r="B45" s="58">
        <v>2911.36</v>
      </c>
      <c r="C45" s="25"/>
      <c r="D45" s="25"/>
      <c r="E45" s="31">
        <v>4954.46</v>
      </c>
      <c r="F45" s="25"/>
      <c r="G45" s="25"/>
      <c r="H45" s="29"/>
      <c r="I45" s="7">
        <f t="shared" si="1"/>
        <v>7865.82</v>
      </c>
    </row>
    <row r="46" spans="1:9" s="27" customFormat="1" x14ac:dyDescent="0.25">
      <c r="A46" s="26" t="s">
        <v>85</v>
      </c>
      <c r="B46" s="28"/>
      <c r="C46" s="25"/>
      <c r="D46" s="25"/>
      <c r="E46" s="25"/>
      <c r="F46" s="31">
        <v>36850</v>
      </c>
      <c r="G46" s="25"/>
      <c r="H46" s="29"/>
      <c r="I46" s="7">
        <f t="shared" si="1"/>
        <v>36850</v>
      </c>
    </row>
    <row r="47" spans="1:9" s="27" customFormat="1" x14ac:dyDescent="0.25">
      <c r="A47" s="30" t="s">
        <v>95</v>
      </c>
      <c r="B47" s="45">
        <v>4470.58</v>
      </c>
      <c r="C47" s="42" t="s">
        <v>114</v>
      </c>
      <c r="D47" s="25"/>
      <c r="E47" s="25"/>
      <c r="F47" s="31"/>
      <c r="G47" s="25"/>
      <c r="H47" s="29"/>
      <c r="I47" s="7">
        <f t="shared" si="1"/>
        <v>4470.58</v>
      </c>
    </row>
    <row r="48" spans="1:9" s="27" customFormat="1" x14ac:dyDescent="0.25">
      <c r="A48" s="30" t="s">
        <v>97</v>
      </c>
      <c r="B48" s="45">
        <v>272725</v>
      </c>
      <c r="C48" s="25"/>
      <c r="D48" s="25"/>
      <c r="E48" s="25"/>
      <c r="F48" s="31"/>
      <c r="G48" s="25"/>
      <c r="H48" s="29"/>
      <c r="I48" s="7">
        <f t="shared" si="1"/>
        <v>272725</v>
      </c>
    </row>
    <row r="49" spans="1:13" s="27" customFormat="1" x14ac:dyDescent="0.25">
      <c r="A49" s="30" t="s">
        <v>101</v>
      </c>
      <c r="B49" s="45">
        <v>12288</v>
      </c>
      <c r="C49" s="25"/>
      <c r="D49" s="25"/>
      <c r="E49" s="25"/>
      <c r="F49" s="31"/>
      <c r="G49" s="25"/>
      <c r="H49" s="29"/>
      <c r="I49" s="7">
        <f t="shared" si="1"/>
        <v>12288</v>
      </c>
      <c r="J49" s="26"/>
      <c r="K49" s="26"/>
      <c r="L49" s="26"/>
      <c r="M49" s="26"/>
    </row>
    <row r="50" spans="1:13" s="27" customFormat="1" x14ac:dyDescent="0.25">
      <c r="A50" s="30" t="s">
        <v>93</v>
      </c>
      <c r="B50" s="25"/>
      <c r="C50" s="25"/>
      <c r="D50" s="45">
        <v>3916</v>
      </c>
      <c r="E50" s="25"/>
      <c r="F50" s="31"/>
      <c r="G50" s="25"/>
      <c r="H50" s="29"/>
      <c r="I50" s="7">
        <f t="shared" si="1"/>
        <v>3916</v>
      </c>
      <c r="J50" s="26"/>
      <c r="K50" s="26"/>
      <c r="L50" s="26"/>
      <c r="M50" s="26"/>
    </row>
    <row r="51" spans="1:13" s="27" customFormat="1" x14ac:dyDescent="0.25">
      <c r="A51" s="26"/>
      <c r="B51" s="25"/>
      <c r="C51" s="25"/>
      <c r="D51" s="25"/>
      <c r="E51" s="25"/>
      <c r="F51" s="31"/>
      <c r="G51" s="25"/>
      <c r="H51" s="29"/>
      <c r="I51" s="7"/>
      <c r="J51" s="26"/>
      <c r="K51" s="26"/>
      <c r="L51" s="26"/>
      <c r="M51" s="26"/>
    </row>
    <row r="52" spans="1:13" x14ac:dyDescent="0.25">
      <c r="A52" s="6" t="s">
        <v>77</v>
      </c>
      <c r="B52" s="15">
        <f>SUM(B15:B50)</f>
        <v>302980.34999999998</v>
      </c>
      <c r="C52" s="15">
        <f t="shared" ref="C52:I52" si="3">SUM(C15:C50)</f>
        <v>32161.49</v>
      </c>
      <c r="D52" s="15">
        <f t="shared" si="3"/>
        <v>4313</v>
      </c>
      <c r="E52" s="15">
        <f t="shared" si="3"/>
        <v>24601.489999999998</v>
      </c>
      <c r="F52" s="15">
        <f t="shared" si="3"/>
        <v>37268.44</v>
      </c>
      <c r="G52" s="15">
        <f t="shared" si="3"/>
        <v>12049.009999999998</v>
      </c>
      <c r="H52" s="15">
        <f t="shared" si="3"/>
        <v>330.91</v>
      </c>
      <c r="I52" s="15">
        <f t="shared" si="3"/>
        <v>413704.69</v>
      </c>
      <c r="J52" s="61"/>
      <c r="K52" s="61"/>
      <c r="L52" s="62"/>
      <c r="M52" s="61"/>
    </row>
    <row r="53" spans="1:13" x14ac:dyDescent="0.25">
      <c r="A53" s="6"/>
      <c r="B53" s="6"/>
      <c r="C53" s="6"/>
      <c r="D53" s="6"/>
      <c r="E53" s="6"/>
      <c r="F53" s="6"/>
      <c r="G53" s="6"/>
      <c r="H53" s="6"/>
      <c r="I53" s="17"/>
      <c r="J53" s="61"/>
      <c r="K53" s="61"/>
      <c r="L53" s="61"/>
      <c r="M53" s="61"/>
    </row>
    <row r="54" spans="1:13" ht="15.75" thickBot="1" x14ac:dyDescent="0.3">
      <c r="A54" s="6" t="s">
        <v>2</v>
      </c>
      <c r="B54" s="14">
        <f t="shared" ref="B54:I54" si="4">B12-B52</f>
        <v>-17139.799999999988</v>
      </c>
      <c r="C54" s="14">
        <f t="shared" si="4"/>
        <v>25263.51</v>
      </c>
      <c r="D54" s="14">
        <f t="shared" si="4"/>
        <v>75185</v>
      </c>
      <c r="E54" s="14">
        <f t="shared" si="4"/>
        <v>22270.630000000005</v>
      </c>
      <c r="F54" s="14">
        <f t="shared" si="4"/>
        <v>6901.5599999999977</v>
      </c>
      <c r="G54" s="14">
        <f t="shared" si="4"/>
        <v>1869.9900000000016</v>
      </c>
      <c r="H54" s="14">
        <f t="shared" si="4"/>
        <v>3876.09</v>
      </c>
      <c r="I54" s="19">
        <f t="shared" si="4"/>
        <v>118226.97999999992</v>
      </c>
      <c r="J54" s="61"/>
      <c r="K54" s="61"/>
      <c r="L54" s="61"/>
      <c r="M54" s="61"/>
    </row>
    <row r="55" spans="1:13" x14ac:dyDescent="0.25">
      <c r="B55" s="3"/>
      <c r="C55" s="3"/>
      <c r="D55" s="3"/>
      <c r="E55" s="3"/>
      <c r="F55" s="3"/>
      <c r="G55" s="3"/>
      <c r="H55" s="3"/>
    </row>
    <row r="56" spans="1:13" x14ac:dyDescent="0.25">
      <c r="A56" s="3" t="s">
        <v>197</v>
      </c>
      <c r="B56" s="3"/>
      <c r="C56" s="3"/>
      <c r="D56" s="3"/>
      <c r="E56" s="3"/>
      <c r="F56" s="3"/>
      <c r="G56" s="59"/>
      <c r="H56" s="47"/>
      <c r="I56" s="46"/>
    </row>
    <row r="57" spans="1:13" x14ac:dyDescent="0.25">
      <c r="A57" s="68"/>
      <c r="B57" s="60"/>
      <c r="C57" s="3"/>
      <c r="D57" s="3"/>
      <c r="E57" s="3"/>
      <c r="F57" s="3"/>
      <c r="G57" s="3"/>
      <c r="H57" s="3"/>
    </row>
    <row r="58" spans="1:13" x14ac:dyDescent="0.25">
      <c r="A58" s="68"/>
      <c r="B58" s="44"/>
      <c r="C58" s="3"/>
      <c r="D58" s="3"/>
      <c r="E58" s="3"/>
      <c r="F58" s="3"/>
      <c r="G58" s="3"/>
      <c r="H58" s="3"/>
      <c r="I58" s="10"/>
    </row>
    <row r="59" spans="1:13" x14ac:dyDescent="0.25">
      <c r="A59" s="68"/>
      <c r="B59" s="44"/>
      <c r="C59" s="3"/>
      <c r="D59" s="3"/>
      <c r="E59" s="3"/>
      <c r="F59" s="3"/>
      <c r="G59" s="3"/>
      <c r="H59" s="3"/>
      <c r="I59" s="10"/>
    </row>
    <row r="60" spans="1:13" x14ac:dyDescent="0.25">
      <c r="A60" s="68"/>
      <c r="B60" s="44"/>
      <c r="C60" s="3"/>
      <c r="D60" s="3"/>
      <c r="E60" s="3"/>
      <c r="F60" s="3"/>
      <c r="G60" s="3"/>
      <c r="H60" s="3"/>
      <c r="I60" s="10"/>
    </row>
    <row r="61" spans="1:13" x14ac:dyDescent="0.25">
      <c r="A61" s="68"/>
      <c r="B61" s="44"/>
      <c r="C61" s="3"/>
      <c r="D61" s="3"/>
      <c r="E61" s="3"/>
      <c r="F61" s="3"/>
      <c r="G61" s="3"/>
      <c r="H61" s="3"/>
      <c r="I61" s="10"/>
    </row>
    <row r="62" spans="1:13" x14ac:dyDescent="0.25">
      <c r="A62" s="68"/>
      <c r="B62" s="44"/>
      <c r="C62" s="3"/>
      <c r="D62" s="3"/>
      <c r="E62" s="3"/>
      <c r="F62" s="3"/>
      <c r="G62" s="3"/>
      <c r="H62" s="3"/>
      <c r="I62" s="10"/>
    </row>
    <row r="63" spans="1:13" x14ac:dyDescent="0.25">
      <c r="A63" s="68"/>
      <c r="B63" s="44"/>
      <c r="C63" s="3"/>
      <c r="D63" s="3"/>
      <c r="E63" s="3"/>
      <c r="F63" s="3"/>
      <c r="G63" s="3"/>
      <c r="H63" s="3"/>
      <c r="I63" s="10"/>
    </row>
    <row r="64" spans="1:13" x14ac:dyDescent="0.25">
      <c r="A64" s="68"/>
      <c r="B64" s="44"/>
      <c r="C64" s="3"/>
      <c r="D64" s="3"/>
      <c r="E64" s="3"/>
      <c r="F64" s="3"/>
      <c r="G64" s="3"/>
      <c r="H64" s="3"/>
      <c r="I64" s="10"/>
    </row>
    <row r="65" spans="1:8" x14ac:dyDescent="0.25">
      <c r="A65" s="68"/>
      <c r="B65" s="44"/>
      <c r="C65" s="3"/>
      <c r="D65" s="3"/>
      <c r="E65" s="3"/>
      <c r="F65" s="3"/>
      <c r="G65" s="3"/>
      <c r="H65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66" workbookViewId="0">
      <selection activeCell="F39" sqref="F39"/>
    </sheetView>
  </sheetViews>
  <sheetFormatPr defaultRowHeight="15" x14ac:dyDescent="0.25"/>
  <cols>
    <col min="1" max="1" width="17.140625" customWidth="1"/>
    <col min="3" max="3" width="19.85546875" customWidth="1"/>
    <col min="4" max="4" width="10.7109375" bestFit="1" customWidth="1"/>
    <col min="5" max="6" width="11.85546875" bestFit="1" customWidth="1"/>
    <col min="7" max="7" width="20.28515625" customWidth="1"/>
  </cols>
  <sheetData>
    <row r="1" spans="1:7" ht="18" x14ac:dyDescent="0.25">
      <c r="A1" s="48"/>
      <c r="B1" s="48"/>
      <c r="C1" s="48"/>
      <c r="D1" s="48"/>
      <c r="E1" s="48"/>
      <c r="F1" s="49" t="s">
        <v>111</v>
      </c>
      <c r="G1" s="48"/>
    </row>
    <row r="2" spans="1:7" x14ac:dyDescent="0.25">
      <c r="A2" s="50"/>
      <c r="B2" s="48"/>
      <c r="C2" s="48"/>
      <c r="D2" s="48"/>
      <c r="E2" s="48"/>
      <c r="F2" s="48"/>
      <c r="G2" s="48"/>
    </row>
    <row r="3" spans="1:7" ht="18" x14ac:dyDescent="0.25">
      <c r="A3" s="48"/>
      <c r="B3" s="48"/>
      <c r="C3" s="48"/>
      <c r="D3" s="48"/>
      <c r="E3" s="48"/>
      <c r="F3" s="49" t="s">
        <v>110</v>
      </c>
      <c r="G3" s="48"/>
    </row>
    <row r="4" spans="1:7" x14ac:dyDescent="0.25">
      <c r="A4" s="48"/>
      <c r="B4" s="48"/>
      <c r="C4" s="48"/>
      <c r="D4" s="48"/>
      <c r="E4" s="48"/>
      <c r="F4" s="48"/>
      <c r="G4" s="48"/>
    </row>
    <row r="5" spans="1:7" x14ac:dyDescent="0.25">
      <c r="A5" s="48"/>
      <c r="B5" s="48"/>
      <c r="C5" s="48"/>
      <c r="D5" s="48"/>
      <c r="E5" s="48"/>
      <c r="F5" s="51" t="s">
        <v>87</v>
      </c>
      <c r="G5" s="48"/>
    </row>
    <row r="6" spans="1:7" x14ac:dyDescent="0.25">
      <c r="A6" s="48"/>
      <c r="B6" s="48"/>
      <c r="C6" s="48"/>
      <c r="D6" s="48"/>
      <c r="E6" s="48"/>
      <c r="F6" s="48"/>
      <c r="G6" s="48"/>
    </row>
    <row r="7" spans="1:7" x14ac:dyDescent="0.25">
      <c r="A7" s="48"/>
      <c r="B7" s="48"/>
      <c r="C7" s="48"/>
      <c r="D7" s="48"/>
      <c r="E7" s="48"/>
      <c r="F7" s="48"/>
    </row>
    <row r="8" spans="1:7" x14ac:dyDescent="0.25">
      <c r="A8" s="48"/>
      <c r="B8" s="48"/>
      <c r="C8" s="48"/>
      <c r="D8" s="52" t="s">
        <v>115</v>
      </c>
      <c r="E8" s="48"/>
      <c r="F8" s="48"/>
      <c r="G8" s="48"/>
    </row>
    <row r="9" spans="1:7" x14ac:dyDescent="0.25">
      <c r="A9" s="53" t="s">
        <v>116</v>
      </c>
      <c r="B9" s="48"/>
      <c r="C9" s="48"/>
      <c r="D9" s="48"/>
      <c r="E9" s="48"/>
      <c r="F9" s="48"/>
      <c r="G9" s="48"/>
    </row>
    <row r="10" spans="1:7" x14ac:dyDescent="0.25">
      <c r="A10" s="48"/>
      <c r="B10" s="48"/>
      <c r="C10" s="48"/>
      <c r="D10" s="48"/>
      <c r="E10" s="48"/>
      <c r="F10" s="48"/>
      <c r="G10" s="48"/>
    </row>
    <row r="11" spans="1:7" x14ac:dyDescent="0.25">
      <c r="A11" s="54" t="s">
        <v>117</v>
      </c>
      <c r="B11" s="54" t="s">
        <v>101</v>
      </c>
      <c r="C11" s="48"/>
      <c r="D11" s="70">
        <v>12288</v>
      </c>
    </row>
    <row r="12" spans="1:7" x14ac:dyDescent="0.25">
      <c r="A12" s="54" t="s">
        <v>118</v>
      </c>
      <c r="B12" s="54" t="s">
        <v>97</v>
      </c>
      <c r="C12" s="48"/>
      <c r="D12" s="70">
        <v>272725</v>
      </c>
      <c r="E12" s="69">
        <f>D12+D11</f>
        <v>285013</v>
      </c>
    </row>
    <row r="13" spans="1:7" x14ac:dyDescent="0.25">
      <c r="A13" s="54" t="s">
        <v>119</v>
      </c>
      <c r="B13" s="54" t="s">
        <v>99</v>
      </c>
      <c r="C13" s="48"/>
      <c r="D13" s="71">
        <v>0</v>
      </c>
    </row>
    <row r="14" spans="1:7" x14ac:dyDescent="0.25">
      <c r="A14" s="54" t="s">
        <v>120</v>
      </c>
      <c r="B14" s="54" t="s">
        <v>121</v>
      </c>
      <c r="C14" s="48"/>
      <c r="D14" s="71">
        <v>1236.69</v>
      </c>
    </row>
    <row r="15" spans="1:7" x14ac:dyDescent="0.25">
      <c r="A15" s="54" t="s">
        <v>122</v>
      </c>
      <c r="B15" s="54" t="s">
        <v>123</v>
      </c>
      <c r="C15" s="48"/>
      <c r="D15" s="71">
        <v>0</v>
      </c>
    </row>
    <row r="16" spans="1:7" x14ac:dyDescent="0.25">
      <c r="A16" s="54" t="s">
        <v>124</v>
      </c>
      <c r="B16" s="54" t="s">
        <v>125</v>
      </c>
      <c r="C16" s="48"/>
      <c r="D16" s="71">
        <v>78927.33</v>
      </c>
    </row>
    <row r="17" spans="1:6" x14ac:dyDescent="0.25">
      <c r="A17" s="54" t="s">
        <v>126</v>
      </c>
      <c r="B17" s="54" t="s">
        <v>127</v>
      </c>
      <c r="C17" s="48"/>
      <c r="D17" s="71">
        <v>44.95</v>
      </c>
    </row>
    <row r="18" spans="1:6" x14ac:dyDescent="0.25">
      <c r="A18" s="54" t="s">
        <v>128</v>
      </c>
      <c r="B18" s="54" t="s">
        <v>129</v>
      </c>
      <c r="C18" s="48"/>
      <c r="D18" s="71">
        <v>77811.16</v>
      </c>
    </row>
    <row r="19" spans="1:6" x14ac:dyDescent="0.25">
      <c r="A19" s="54" t="s">
        <v>130</v>
      </c>
      <c r="B19" s="54" t="s">
        <v>131</v>
      </c>
      <c r="C19" s="48"/>
      <c r="D19" s="71">
        <v>667.06</v>
      </c>
      <c r="F19" s="69">
        <f>SUM(D11:D19)</f>
        <v>443700.19</v>
      </c>
    </row>
    <row r="20" spans="1:6" x14ac:dyDescent="0.25">
      <c r="A20" s="54" t="s">
        <v>132</v>
      </c>
      <c r="B20" s="54" t="s">
        <v>125</v>
      </c>
      <c r="C20" s="48"/>
      <c r="D20" s="55">
        <v>19087.5</v>
      </c>
    </row>
    <row r="21" spans="1:6" x14ac:dyDescent="0.25">
      <c r="A21" s="54" t="s">
        <v>133</v>
      </c>
      <c r="B21" s="54" t="s">
        <v>127</v>
      </c>
      <c r="C21" s="48"/>
      <c r="D21" s="55">
        <v>72491.14</v>
      </c>
    </row>
    <row r="22" spans="1:6" x14ac:dyDescent="0.25">
      <c r="A22" s="54" t="s">
        <v>134</v>
      </c>
      <c r="B22" s="54" t="s">
        <v>129</v>
      </c>
      <c r="C22" s="48"/>
      <c r="D22" s="55">
        <v>22451.200000000001</v>
      </c>
    </row>
    <row r="23" spans="1:6" x14ac:dyDescent="0.25">
      <c r="A23" s="54" t="s">
        <v>135</v>
      </c>
      <c r="B23" s="54" t="s">
        <v>136</v>
      </c>
      <c r="C23" s="48"/>
      <c r="D23" s="55">
        <v>209.62</v>
      </c>
    </row>
    <row r="24" spans="1:6" x14ac:dyDescent="0.25">
      <c r="A24" s="54" t="s">
        <v>137</v>
      </c>
      <c r="B24" s="54" t="s">
        <v>138</v>
      </c>
      <c r="C24" s="48"/>
      <c r="D24" s="55">
        <v>23851.55</v>
      </c>
    </row>
    <row r="25" spans="1:6" x14ac:dyDescent="0.25">
      <c r="A25" s="54" t="s">
        <v>139</v>
      </c>
      <c r="B25" s="54" t="s">
        <v>140</v>
      </c>
      <c r="C25" s="48"/>
      <c r="D25" s="55">
        <v>203296.32</v>
      </c>
    </row>
    <row r="26" spans="1:6" x14ac:dyDescent="0.25">
      <c r="A26" s="54" t="s">
        <v>141</v>
      </c>
      <c r="B26" s="54" t="s">
        <v>142</v>
      </c>
      <c r="C26" s="48"/>
      <c r="D26" s="55">
        <v>-196398.6</v>
      </c>
    </row>
    <row r="27" spans="1:6" x14ac:dyDescent="0.25">
      <c r="A27" s="54" t="s">
        <v>143</v>
      </c>
      <c r="B27" s="54" t="s">
        <v>125</v>
      </c>
      <c r="C27" s="48"/>
      <c r="D27" s="55">
        <v>1085.49</v>
      </c>
    </row>
    <row r="28" spans="1:6" x14ac:dyDescent="0.25">
      <c r="A28" s="54" t="s">
        <v>144</v>
      </c>
      <c r="B28" s="54" t="s">
        <v>127</v>
      </c>
      <c r="C28" s="48"/>
      <c r="D28" s="55">
        <v>0</v>
      </c>
    </row>
    <row r="29" spans="1:6" x14ac:dyDescent="0.25">
      <c r="A29" s="54" t="s">
        <v>145</v>
      </c>
      <c r="B29" s="54" t="s">
        <v>129</v>
      </c>
      <c r="C29" s="48"/>
      <c r="D29" s="55">
        <v>-28.07</v>
      </c>
    </row>
    <row r="30" spans="1:6" x14ac:dyDescent="0.25">
      <c r="A30" s="54" t="s">
        <v>146</v>
      </c>
      <c r="B30" s="54" t="s">
        <v>136</v>
      </c>
      <c r="C30" s="48"/>
      <c r="D30" s="55">
        <v>126.86</v>
      </c>
    </row>
    <row r="31" spans="1:6" x14ac:dyDescent="0.25">
      <c r="A31" s="54" t="s">
        <v>147</v>
      </c>
      <c r="B31" s="54" t="s">
        <v>138</v>
      </c>
      <c r="C31" s="48"/>
      <c r="D31" s="55">
        <v>14446.47</v>
      </c>
    </row>
    <row r="32" spans="1:6" x14ac:dyDescent="0.25">
      <c r="A32" s="54" t="s">
        <v>148</v>
      </c>
      <c r="B32" s="54" t="s">
        <v>140</v>
      </c>
      <c r="C32" s="48"/>
      <c r="D32" s="55">
        <v>121911.3</v>
      </c>
    </row>
    <row r="33" spans="1:7" x14ac:dyDescent="0.25">
      <c r="A33" s="54" t="s">
        <v>149</v>
      </c>
      <c r="B33" s="54" t="s">
        <v>142</v>
      </c>
      <c r="C33" s="48"/>
      <c r="D33" s="55">
        <v>-116325.19</v>
      </c>
    </row>
    <row r="34" spans="1:7" x14ac:dyDescent="0.25">
      <c r="A34" s="48"/>
      <c r="B34" s="53" t="s">
        <v>150</v>
      </c>
      <c r="C34" s="48"/>
      <c r="D34" s="48"/>
      <c r="E34" s="56">
        <v>609905.78</v>
      </c>
    </row>
    <row r="35" spans="1:7" x14ac:dyDescent="0.25">
      <c r="A35" s="48"/>
      <c r="B35" s="48"/>
      <c r="C35" s="48"/>
      <c r="D35" s="48"/>
      <c r="E35" s="48"/>
      <c r="F35" s="48"/>
      <c r="G35" s="48"/>
    </row>
    <row r="36" spans="1:7" x14ac:dyDescent="0.25">
      <c r="A36" s="48"/>
      <c r="B36" s="48"/>
      <c r="C36" s="48"/>
      <c r="D36" s="48"/>
      <c r="E36" s="48"/>
      <c r="F36" s="48"/>
      <c r="G36" s="48"/>
    </row>
    <row r="37" spans="1:7" x14ac:dyDescent="0.25">
      <c r="A37" s="53" t="s">
        <v>16</v>
      </c>
      <c r="B37" s="48"/>
      <c r="C37" s="48"/>
      <c r="D37" s="48"/>
      <c r="E37" s="48"/>
      <c r="F37" s="48"/>
      <c r="G37" s="48"/>
    </row>
    <row r="38" spans="1:7" x14ac:dyDescent="0.25">
      <c r="A38" s="48"/>
      <c r="B38" s="48"/>
      <c r="C38" s="48"/>
      <c r="D38" s="48"/>
      <c r="E38" s="48"/>
      <c r="F38" s="48"/>
      <c r="G38" s="48"/>
    </row>
    <row r="39" spans="1:7" x14ac:dyDescent="0.25">
      <c r="A39" s="54" t="s">
        <v>29</v>
      </c>
      <c r="B39" s="54" t="s">
        <v>30</v>
      </c>
      <c r="C39" s="71">
        <v>0</v>
      </c>
    </row>
    <row r="40" spans="1:7" x14ac:dyDescent="0.25">
      <c r="A40" s="54" t="s">
        <v>31</v>
      </c>
      <c r="B40" s="54" t="s">
        <v>32</v>
      </c>
      <c r="C40" s="71">
        <v>88.54</v>
      </c>
    </row>
    <row r="41" spans="1:7" x14ac:dyDescent="0.25">
      <c r="A41" s="54" t="s">
        <v>33</v>
      </c>
      <c r="B41" s="54" t="s">
        <v>34</v>
      </c>
      <c r="C41" s="71">
        <v>145</v>
      </c>
    </row>
    <row r="42" spans="1:7" x14ac:dyDescent="0.25">
      <c r="A42" s="54" t="s">
        <v>21</v>
      </c>
      <c r="B42" s="54" t="s">
        <v>8</v>
      </c>
      <c r="C42" s="71">
        <v>299.45</v>
      </c>
    </row>
    <row r="43" spans="1:7" x14ac:dyDescent="0.25">
      <c r="A43" s="54" t="s">
        <v>35</v>
      </c>
      <c r="B43" s="54" t="s">
        <v>36</v>
      </c>
      <c r="C43" s="71">
        <v>35.590000000000003</v>
      </c>
    </row>
    <row r="44" spans="1:7" x14ac:dyDescent="0.25">
      <c r="A44" s="54" t="s">
        <v>17</v>
      </c>
      <c r="B44" s="54" t="s">
        <v>3</v>
      </c>
      <c r="C44" s="71">
        <v>3679.27</v>
      </c>
    </row>
    <row r="45" spans="1:7" x14ac:dyDescent="0.25">
      <c r="A45" s="54" t="s">
        <v>18</v>
      </c>
      <c r="B45" s="54" t="s">
        <v>4</v>
      </c>
      <c r="C45" s="71">
        <v>3267.24</v>
      </c>
    </row>
    <row r="46" spans="1:7" x14ac:dyDescent="0.25">
      <c r="A46" s="54" t="s">
        <v>22</v>
      </c>
      <c r="B46" s="54" t="s">
        <v>9</v>
      </c>
      <c r="C46" s="71">
        <v>339.83</v>
      </c>
    </row>
    <row r="47" spans="1:7" x14ac:dyDescent="0.25">
      <c r="A47" s="54" t="s">
        <v>37</v>
      </c>
      <c r="B47" s="54" t="s">
        <v>38</v>
      </c>
      <c r="C47" s="71">
        <v>0</v>
      </c>
    </row>
    <row r="48" spans="1:7" x14ac:dyDescent="0.25">
      <c r="A48" s="54" t="s">
        <v>23</v>
      </c>
      <c r="B48" s="54" t="s">
        <v>10</v>
      </c>
      <c r="C48" s="71">
        <v>1047.48</v>
      </c>
    </row>
    <row r="49" spans="1:3" x14ac:dyDescent="0.25">
      <c r="A49" s="54" t="s">
        <v>24</v>
      </c>
      <c r="B49" s="54" t="s">
        <v>11</v>
      </c>
      <c r="C49" s="71">
        <v>2924.56</v>
      </c>
    </row>
    <row r="50" spans="1:3" x14ac:dyDescent="0.25">
      <c r="A50" s="54" t="s">
        <v>25</v>
      </c>
      <c r="B50" s="54" t="s">
        <v>12</v>
      </c>
      <c r="C50" s="71">
        <v>264.3</v>
      </c>
    </row>
    <row r="51" spans="1:3" x14ac:dyDescent="0.25">
      <c r="A51" s="54" t="s">
        <v>26</v>
      </c>
      <c r="B51" s="54" t="s">
        <v>13</v>
      </c>
      <c r="C51" s="71">
        <v>250</v>
      </c>
    </row>
    <row r="52" spans="1:3" x14ac:dyDescent="0.25">
      <c r="A52" s="54" t="s">
        <v>151</v>
      </c>
      <c r="B52" s="54" t="s">
        <v>106</v>
      </c>
      <c r="C52" s="71">
        <v>2250</v>
      </c>
    </row>
    <row r="53" spans="1:3" x14ac:dyDescent="0.25">
      <c r="A53" s="54" t="s">
        <v>88</v>
      </c>
      <c r="B53" s="54" t="s">
        <v>89</v>
      </c>
      <c r="C53" s="71">
        <v>53</v>
      </c>
    </row>
    <row r="54" spans="1:3" x14ac:dyDescent="0.25">
      <c r="A54" s="54" t="s">
        <v>39</v>
      </c>
      <c r="B54" s="54" t="s">
        <v>40</v>
      </c>
      <c r="C54" s="71">
        <v>275</v>
      </c>
    </row>
    <row r="55" spans="1:3" x14ac:dyDescent="0.25">
      <c r="A55" s="54" t="s">
        <v>41</v>
      </c>
      <c r="B55" s="54" t="s">
        <v>42</v>
      </c>
      <c r="C55" s="71">
        <v>0</v>
      </c>
    </row>
    <row r="56" spans="1:3" x14ac:dyDescent="0.25">
      <c r="A56" s="54" t="s">
        <v>43</v>
      </c>
      <c r="B56" s="54" t="s">
        <v>44</v>
      </c>
      <c r="C56" s="71">
        <v>0</v>
      </c>
    </row>
    <row r="57" spans="1:3" x14ac:dyDescent="0.25">
      <c r="A57" s="54" t="s">
        <v>45</v>
      </c>
      <c r="B57" s="54" t="s">
        <v>46</v>
      </c>
      <c r="C57" s="71">
        <v>9500</v>
      </c>
    </row>
    <row r="58" spans="1:3" x14ac:dyDescent="0.25">
      <c r="A58" s="54" t="s">
        <v>19</v>
      </c>
      <c r="B58" s="54" t="s">
        <v>5</v>
      </c>
      <c r="C58" s="71">
        <v>43480.85</v>
      </c>
    </row>
    <row r="59" spans="1:3" x14ac:dyDescent="0.25">
      <c r="A59" s="54" t="s">
        <v>47</v>
      </c>
      <c r="B59" s="54" t="s">
        <v>48</v>
      </c>
      <c r="C59" s="71">
        <v>0</v>
      </c>
    </row>
    <row r="60" spans="1:3" x14ac:dyDescent="0.25">
      <c r="A60" s="54" t="s">
        <v>27</v>
      </c>
      <c r="B60" s="54" t="s">
        <v>14</v>
      </c>
      <c r="C60" s="71">
        <v>6000</v>
      </c>
    </row>
    <row r="61" spans="1:3" x14ac:dyDescent="0.25">
      <c r="A61" s="54" t="s">
        <v>49</v>
      </c>
      <c r="B61" s="54" t="s">
        <v>50</v>
      </c>
      <c r="C61" s="71">
        <v>64.849999999999994</v>
      </c>
    </row>
    <row r="62" spans="1:3" x14ac:dyDescent="0.25">
      <c r="A62" s="54" t="s">
        <v>51</v>
      </c>
      <c r="B62" s="54" t="s">
        <v>52</v>
      </c>
      <c r="C62" s="71">
        <v>745.56</v>
      </c>
    </row>
    <row r="63" spans="1:3" x14ac:dyDescent="0.25">
      <c r="A63" s="54" t="s">
        <v>20</v>
      </c>
      <c r="B63" s="54" t="s">
        <v>6</v>
      </c>
      <c r="C63" s="71">
        <v>878.77</v>
      </c>
    </row>
    <row r="64" spans="1:3" x14ac:dyDescent="0.25">
      <c r="A64" s="54" t="s">
        <v>53</v>
      </c>
      <c r="B64" s="54" t="s">
        <v>54</v>
      </c>
      <c r="C64" s="71">
        <v>0</v>
      </c>
    </row>
    <row r="65" spans="1:5" x14ac:dyDescent="0.25">
      <c r="A65" s="54" t="s">
        <v>55</v>
      </c>
      <c r="B65" s="54" t="s">
        <v>56</v>
      </c>
      <c r="C65" s="71">
        <v>0</v>
      </c>
    </row>
    <row r="66" spans="1:5" x14ac:dyDescent="0.25">
      <c r="A66" s="54" t="s">
        <v>57</v>
      </c>
      <c r="B66" s="54" t="s">
        <v>58</v>
      </c>
      <c r="C66" s="71">
        <v>0</v>
      </c>
    </row>
    <row r="67" spans="1:5" x14ac:dyDescent="0.25">
      <c r="A67" s="54" t="s">
        <v>59</v>
      </c>
      <c r="B67" s="54" t="s">
        <v>60</v>
      </c>
      <c r="C67" s="71">
        <v>0</v>
      </c>
    </row>
    <row r="68" spans="1:5" x14ac:dyDescent="0.25">
      <c r="A68" s="54" t="s">
        <v>61</v>
      </c>
      <c r="B68" s="54" t="s">
        <v>62</v>
      </c>
      <c r="C68" s="71">
        <v>0</v>
      </c>
    </row>
    <row r="69" spans="1:5" x14ac:dyDescent="0.25">
      <c r="A69" s="54" t="s">
        <v>28</v>
      </c>
      <c r="B69" s="54" t="s">
        <v>15</v>
      </c>
      <c r="C69" s="71">
        <v>7865.82</v>
      </c>
    </row>
    <row r="70" spans="1:5" x14ac:dyDescent="0.25">
      <c r="A70" s="54" t="s">
        <v>90</v>
      </c>
      <c r="B70" s="54" t="s">
        <v>91</v>
      </c>
      <c r="C70" s="71">
        <v>0</v>
      </c>
    </row>
    <row r="71" spans="1:5" x14ac:dyDescent="0.25">
      <c r="A71" s="54" t="s">
        <v>92</v>
      </c>
      <c r="B71" s="54" t="s">
        <v>93</v>
      </c>
      <c r="C71" s="71">
        <v>3916</v>
      </c>
    </row>
    <row r="72" spans="1:5" x14ac:dyDescent="0.25">
      <c r="A72" s="54" t="s">
        <v>94</v>
      </c>
      <c r="B72" s="54" t="s">
        <v>95</v>
      </c>
      <c r="C72" s="71">
        <v>4470.58</v>
      </c>
    </row>
    <row r="73" spans="1:5" x14ac:dyDescent="0.25">
      <c r="A73" s="54" t="s">
        <v>96</v>
      </c>
      <c r="B73" s="54" t="s">
        <v>97</v>
      </c>
      <c r="C73" s="71">
        <v>272725</v>
      </c>
    </row>
    <row r="74" spans="1:5" x14ac:dyDescent="0.25">
      <c r="A74" s="54" t="s">
        <v>98</v>
      </c>
      <c r="B74" s="54" t="s">
        <v>99</v>
      </c>
      <c r="C74" s="71">
        <v>0</v>
      </c>
    </row>
    <row r="75" spans="1:5" x14ac:dyDescent="0.25">
      <c r="A75" s="54" t="s">
        <v>100</v>
      </c>
      <c r="B75" s="54" t="s">
        <v>101</v>
      </c>
      <c r="C75" s="71">
        <v>12288</v>
      </c>
    </row>
    <row r="76" spans="1:5" x14ac:dyDescent="0.25">
      <c r="A76" s="54" t="s">
        <v>102</v>
      </c>
      <c r="B76" s="54" t="s">
        <v>85</v>
      </c>
      <c r="C76" s="71">
        <v>36850</v>
      </c>
    </row>
    <row r="77" spans="1:5" x14ac:dyDescent="0.25">
      <c r="A77" s="54" t="s">
        <v>103</v>
      </c>
      <c r="B77" s="54" t="s">
        <v>104</v>
      </c>
      <c r="C77" s="71">
        <v>0</v>
      </c>
      <c r="E77" s="69">
        <f>SUM(C39:C77)</f>
        <v>413704.69</v>
      </c>
    </row>
    <row r="78" spans="1:5" x14ac:dyDescent="0.25">
      <c r="A78" s="54" t="s">
        <v>152</v>
      </c>
      <c r="B78" s="54" t="s">
        <v>32</v>
      </c>
      <c r="C78" s="55">
        <v>4798.99</v>
      </c>
    </row>
    <row r="79" spans="1:5" x14ac:dyDescent="0.25">
      <c r="A79" s="54" t="s">
        <v>153</v>
      </c>
      <c r="B79" s="54" t="s">
        <v>154</v>
      </c>
      <c r="C79" s="55">
        <v>11975.52</v>
      </c>
    </row>
    <row r="80" spans="1:5" x14ac:dyDescent="0.25">
      <c r="A80" s="54" t="s">
        <v>155</v>
      </c>
      <c r="B80" s="54" t="s">
        <v>3</v>
      </c>
      <c r="C80" s="55">
        <v>94</v>
      </c>
    </row>
    <row r="81" spans="1:3" x14ac:dyDescent="0.25">
      <c r="A81" s="54" t="s">
        <v>156</v>
      </c>
      <c r="B81" s="54" t="s">
        <v>4</v>
      </c>
      <c r="C81" s="55">
        <v>316.5</v>
      </c>
    </row>
    <row r="82" spans="1:3" x14ac:dyDescent="0.25">
      <c r="A82" s="54" t="s">
        <v>157</v>
      </c>
      <c r="B82" s="54" t="s">
        <v>158</v>
      </c>
      <c r="C82" s="55">
        <v>8.07</v>
      </c>
    </row>
    <row r="83" spans="1:3" x14ac:dyDescent="0.25">
      <c r="A83" s="54" t="s">
        <v>159</v>
      </c>
      <c r="B83" s="54" t="s">
        <v>38</v>
      </c>
      <c r="C83" s="55">
        <v>38166</v>
      </c>
    </row>
    <row r="84" spans="1:3" x14ac:dyDescent="0.25">
      <c r="A84" s="54" t="s">
        <v>160</v>
      </c>
      <c r="B84" s="54" t="s">
        <v>10</v>
      </c>
      <c r="C84" s="55">
        <v>0</v>
      </c>
    </row>
    <row r="85" spans="1:3" x14ac:dyDescent="0.25">
      <c r="A85" s="54" t="s">
        <v>161</v>
      </c>
      <c r="B85" s="54" t="s">
        <v>11</v>
      </c>
      <c r="C85" s="55">
        <v>0</v>
      </c>
    </row>
    <row r="86" spans="1:3" x14ac:dyDescent="0.25">
      <c r="A86" s="54" t="s">
        <v>162</v>
      </c>
      <c r="B86" s="54" t="s">
        <v>12</v>
      </c>
      <c r="C86" s="55">
        <v>2314.31</v>
      </c>
    </row>
    <row r="87" spans="1:3" x14ac:dyDescent="0.25">
      <c r="A87" s="54" t="s">
        <v>163</v>
      </c>
      <c r="B87" s="54" t="s">
        <v>13</v>
      </c>
      <c r="C87" s="55">
        <v>51.86</v>
      </c>
    </row>
    <row r="88" spans="1:3" x14ac:dyDescent="0.25">
      <c r="A88" s="54" t="s">
        <v>105</v>
      </c>
      <c r="B88" s="54" t="s">
        <v>106</v>
      </c>
      <c r="C88" s="55">
        <v>8300</v>
      </c>
    </row>
    <row r="89" spans="1:3" x14ac:dyDescent="0.25">
      <c r="A89" s="54" t="s">
        <v>164</v>
      </c>
      <c r="B89" s="54" t="s">
        <v>42</v>
      </c>
      <c r="C89" s="55">
        <v>1200</v>
      </c>
    </row>
    <row r="90" spans="1:3" x14ac:dyDescent="0.25">
      <c r="A90" s="54" t="s">
        <v>165</v>
      </c>
      <c r="B90" s="54" t="s">
        <v>5</v>
      </c>
      <c r="C90" s="55">
        <v>1082.1500000000001</v>
      </c>
    </row>
    <row r="91" spans="1:3" x14ac:dyDescent="0.25">
      <c r="A91" s="54" t="s">
        <v>166</v>
      </c>
      <c r="B91" s="54" t="s">
        <v>14</v>
      </c>
      <c r="C91" s="55">
        <v>400</v>
      </c>
    </row>
    <row r="92" spans="1:3" x14ac:dyDescent="0.25">
      <c r="A92" s="54" t="s">
        <v>167</v>
      </c>
      <c r="B92" s="54" t="s">
        <v>6</v>
      </c>
      <c r="C92" s="55">
        <v>489.5</v>
      </c>
    </row>
    <row r="93" spans="1:3" x14ac:dyDescent="0.25">
      <c r="A93" s="54" t="s">
        <v>168</v>
      </c>
      <c r="B93" s="54" t="s">
        <v>169</v>
      </c>
      <c r="C93" s="55">
        <v>490.89</v>
      </c>
    </row>
    <row r="94" spans="1:3" x14ac:dyDescent="0.25">
      <c r="A94" s="54" t="s">
        <v>170</v>
      </c>
      <c r="B94" s="54" t="s">
        <v>171</v>
      </c>
      <c r="C94" s="55">
        <v>372</v>
      </c>
    </row>
    <row r="95" spans="1:3" x14ac:dyDescent="0.25">
      <c r="A95" s="54" t="s">
        <v>172</v>
      </c>
      <c r="B95" s="54" t="s">
        <v>15</v>
      </c>
      <c r="C95" s="55">
        <v>600</v>
      </c>
    </row>
    <row r="96" spans="1:3" x14ac:dyDescent="0.25">
      <c r="A96" s="54" t="s">
        <v>173</v>
      </c>
      <c r="B96" s="54" t="s">
        <v>174</v>
      </c>
      <c r="C96" s="55">
        <v>6239.69</v>
      </c>
    </row>
    <row r="97" spans="1:7" x14ac:dyDescent="0.25">
      <c r="A97" s="54" t="s">
        <v>175</v>
      </c>
      <c r="B97" s="54" t="s">
        <v>176</v>
      </c>
      <c r="C97" s="55">
        <v>11500</v>
      </c>
    </row>
    <row r="98" spans="1:7" x14ac:dyDescent="0.25">
      <c r="A98" s="54" t="s">
        <v>177</v>
      </c>
      <c r="B98" s="54" t="s">
        <v>178</v>
      </c>
      <c r="C98" s="55">
        <v>125387.32</v>
      </c>
    </row>
    <row r="99" spans="1:7" x14ac:dyDescent="0.25">
      <c r="A99" s="54" t="s">
        <v>179</v>
      </c>
      <c r="B99" s="54" t="s">
        <v>91</v>
      </c>
      <c r="C99" s="55">
        <v>5400</v>
      </c>
    </row>
    <row r="100" spans="1:7" x14ac:dyDescent="0.25">
      <c r="A100" s="54" t="s">
        <v>180</v>
      </c>
      <c r="B100" s="54" t="s">
        <v>93</v>
      </c>
      <c r="C100" s="55">
        <v>5084</v>
      </c>
    </row>
    <row r="101" spans="1:7" x14ac:dyDescent="0.25">
      <c r="A101" s="54" t="s">
        <v>181</v>
      </c>
      <c r="B101" s="54" t="s">
        <v>85</v>
      </c>
      <c r="C101" s="55">
        <v>64831.96</v>
      </c>
    </row>
    <row r="102" spans="1:7" x14ac:dyDescent="0.25">
      <c r="A102" s="54" t="s">
        <v>182</v>
      </c>
      <c r="B102" s="54" t="s">
        <v>183</v>
      </c>
      <c r="C102" s="55">
        <v>8286.56</v>
      </c>
    </row>
    <row r="103" spans="1:7" x14ac:dyDescent="0.25">
      <c r="A103" s="54" t="s">
        <v>184</v>
      </c>
      <c r="B103" s="54" t="s">
        <v>104</v>
      </c>
      <c r="C103" s="55">
        <v>28500</v>
      </c>
    </row>
    <row r="104" spans="1:7" x14ac:dyDescent="0.25">
      <c r="A104" s="54" t="s">
        <v>185</v>
      </c>
      <c r="B104" s="54" t="s">
        <v>6</v>
      </c>
      <c r="C104" s="55">
        <v>0</v>
      </c>
    </row>
    <row r="105" spans="1:7" x14ac:dyDescent="0.25">
      <c r="A105" s="54" t="s">
        <v>186</v>
      </c>
      <c r="B105" s="54" t="s">
        <v>183</v>
      </c>
      <c r="C105" s="55">
        <v>5022.17</v>
      </c>
    </row>
    <row r="106" spans="1:7" x14ac:dyDescent="0.25">
      <c r="A106" s="48"/>
      <c r="B106" s="53" t="s">
        <v>77</v>
      </c>
      <c r="C106" s="48"/>
      <c r="D106" s="56">
        <v>744616.18</v>
      </c>
    </row>
    <row r="107" spans="1:7" x14ac:dyDescent="0.25">
      <c r="A107" s="48"/>
      <c r="B107" s="48"/>
      <c r="C107" s="48"/>
      <c r="D107" s="48"/>
      <c r="E107" s="48"/>
      <c r="F107" s="48"/>
      <c r="G107" s="48"/>
    </row>
    <row r="108" spans="1:7" x14ac:dyDescent="0.25">
      <c r="A108" s="48"/>
      <c r="B108" s="48"/>
      <c r="C108" s="48"/>
      <c r="D108" s="48"/>
      <c r="E108" s="48"/>
      <c r="F108" s="48"/>
      <c r="G108" s="48"/>
    </row>
    <row r="109" spans="1:7" x14ac:dyDescent="0.25">
      <c r="A109" s="48"/>
      <c r="B109" s="48"/>
      <c r="C109" s="48"/>
      <c r="D109" s="48"/>
      <c r="E109" s="48"/>
      <c r="F109" s="48"/>
      <c r="G109" s="48"/>
    </row>
    <row r="110" spans="1:7" x14ac:dyDescent="0.25">
      <c r="A110" s="53" t="s">
        <v>107</v>
      </c>
      <c r="B110" s="48"/>
      <c r="C110" s="48"/>
      <c r="D110" s="48"/>
      <c r="E110" s="48"/>
      <c r="F110" s="48"/>
      <c r="G110" s="48"/>
    </row>
    <row r="111" spans="1:7" x14ac:dyDescent="0.25">
      <c r="A111" s="54" t="s">
        <v>112</v>
      </c>
      <c r="B111" s="48"/>
      <c r="C111" s="48"/>
      <c r="D111" s="48"/>
      <c r="E111" s="48"/>
      <c r="F111" s="48"/>
      <c r="G111" s="55">
        <v>162652.21</v>
      </c>
    </row>
    <row r="112" spans="1:7" x14ac:dyDescent="0.25">
      <c r="A112" s="54" t="s">
        <v>113</v>
      </c>
      <c r="B112" s="48"/>
      <c r="C112" s="48"/>
      <c r="D112" s="48"/>
      <c r="E112" s="48"/>
      <c r="F112" s="48"/>
      <c r="G112" s="55">
        <v>1429399.43</v>
      </c>
    </row>
    <row r="113" spans="1:7" x14ac:dyDescent="0.25">
      <c r="A113" s="54" t="s">
        <v>187</v>
      </c>
      <c r="B113" s="48"/>
      <c r="C113" s="48"/>
      <c r="D113" s="48"/>
      <c r="E113" s="48"/>
      <c r="F113" s="48"/>
      <c r="G113" s="55">
        <v>1618828.01</v>
      </c>
    </row>
    <row r="114" spans="1:7" x14ac:dyDescent="0.25">
      <c r="A114" s="48"/>
      <c r="B114" s="53" t="s">
        <v>188</v>
      </c>
      <c r="C114" s="48"/>
      <c r="D114" s="48"/>
      <c r="E114" s="48"/>
      <c r="F114" s="48"/>
      <c r="G114" s="56">
        <v>3210879.65</v>
      </c>
    </row>
    <row r="115" spans="1:7" x14ac:dyDescent="0.25">
      <c r="A115" s="48"/>
      <c r="B115" s="48"/>
      <c r="C115" s="48"/>
      <c r="D115" s="48"/>
      <c r="E115" s="48"/>
      <c r="F115" s="48"/>
      <c r="G115" s="48"/>
    </row>
    <row r="116" spans="1:7" x14ac:dyDescent="0.25">
      <c r="A116" s="53" t="s">
        <v>108</v>
      </c>
      <c r="B116" s="48"/>
      <c r="C116" s="48"/>
      <c r="D116" s="48"/>
      <c r="E116" s="48"/>
      <c r="F116" s="48"/>
      <c r="G116" s="48"/>
    </row>
    <row r="117" spans="1:7" x14ac:dyDescent="0.25">
      <c r="A117" s="54" t="s">
        <v>112</v>
      </c>
      <c r="B117" s="48"/>
      <c r="C117" s="48"/>
      <c r="D117" s="48"/>
      <c r="E117" s="48"/>
      <c r="F117" s="48"/>
      <c r="G117" s="55">
        <v>29995.5</v>
      </c>
    </row>
    <row r="118" spans="1:7" x14ac:dyDescent="0.25">
      <c r="A118" s="54" t="s">
        <v>113</v>
      </c>
      <c r="B118" s="48"/>
      <c r="C118" s="48"/>
      <c r="D118" s="48"/>
      <c r="E118" s="48"/>
      <c r="F118" s="48"/>
      <c r="G118" s="55">
        <v>-180900.59</v>
      </c>
    </row>
    <row r="119" spans="1:7" x14ac:dyDescent="0.25">
      <c r="A119" s="54" t="s">
        <v>187</v>
      </c>
      <c r="B119" s="48"/>
      <c r="C119" s="48"/>
      <c r="D119" s="48"/>
      <c r="E119" s="48"/>
      <c r="F119" s="48"/>
      <c r="G119" s="55">
        <v>16194.69</v>
      </c>
    </row>
    <row r="120" spans="1:7" x14ac:dyDescent="0.25">
      <c r="A120" s="48"/>
      <c r="B120" s="53" t="s">
        <v>189</v>
      </c>
      <c r="C120" s="48"/>
      <c r="D120" s="48"/>
      <c r="E120" s="48"/>
      <c r="F120" s="48"/>
      <c r="G120" s="56">
        <v>-134710.39999999999</v>
      </c>
    </row>
    <row r="121" spans="1:7" x14ac:dyDescent="0.25">
      <c r="A121" s="48"/>
      <c r="B121" s="48"/>
      <c r="C121" s="48"/>
      <c r="D121" s="48"/>
      <c r="E121" s="48"/>
      <c r="F121" s="48"/>
      <c r="G121" s="48"/>
    </row>
    <row r="122" spans="1:7" x14ac:dyDescent="0.25">
      <c r="A122" s="53" t="s">
        <v>109</v>
      </c>
      <c r="B122" s="48"/>
      <c r="C122" s="48"/>
      <c r="D122" s="48"/>
      <c r="E122" s="48"/>
      <c r="F122" s="48"/>
      <c r="G122" s="48"/>
    </row>
    <row r="123" spans="1:7" x14ac:dyDescent="0.25">
      <c r="A123" s="54" t="s">
        <v>112</v>
      </c>
      <c r="B123" s="48"/>
      <c r="C123" s="48"/>
      <c r="D123" s="48"/>
      <c r="E123" s="48"/>
      <c r="F123" s="48"/>
      <c r="G123" s="55">
        <v>192647.71</v>
      </c>
    </row>
    <row r="124" spans="1:7" x14ac:dyDescent="0.25">
      <c r="A124" s="54" t="s">
        <v>113</v>
      </c>
      <c r="B124" s="48"/>
      <c r="C124" s="48"/>
      <c r="D124" s="48"/>
      <c r="E124" s="48"/>
      <c r="F124" s="48"/>
      <c r="G124" s="55">
        <v>1248498.8400000001</v>
      </c>
    </row>
    <row r="125" spans="1:7" x14ac:dyDescent="0.25">
      <c r="A125" s="54" t="s">
        <v>187</v>
      </c>
      <c r="B125" s="48"/>
      <c r="C125" s="48"/>
      <c r="D125" s="48"/>
      <c r="E125" s="48"/>
      <c r="F125" s="48"/>
      <c r="G125" s="55">
        <v>1635022.7</v>
      </c>
    </row>
    <row r="126" spans="1:7" ht="15.75" thickBot="1" x14ac:dyDescent="0.3">
      <c r="A126" s="48"/>
      <c r="B126" s="53" t="s">
        <v>190</v>
      </c>
      <c r="C126" s="48"/>
      <c r="D126" s="48"/>
      <c r="E126" s="48"/>
      <c r="F126" s="48"/>
      <c r="G126" s="57">
        <v>3076169.25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Projected Budget 2021</vt:lpstr>
      <vt:lpstr>Budget vs Actuals 2021</vt:lpstr>
      <vt:lpstr>Actuals_June_30</vt:lpstr>
      <vt:lpstr>IS_6-30</vt:lpstr>
      <vt:lpstr>'Projected Budget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jscott747</cp:lastModifiedBy>
  <cp:lastPrinted>2020-09-29T17:05:38Z</cp:lastPrinted>
  <dcterms:created xsi:type="dcterms:W3CDTF">2020-06-10T16:48:27Z</dcterms:created>
  <dcterms:modified xsi:type="dcterms:W3CDTF">2020-09-29T17:07:09Z</dcterms:modified>
</cp:coreProperties>
</file>